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g-srv-data\Juri_Marches\03 - Achats_Marchés\Procédures Marchés\Procédures 2026\01. Marchés\26.M001 Nettoyage des locaux\03.Surfaces mises à jour\Surfaces mises à jour nettoyage des locaux\"/>
    </mc:Choice>
  </mc:AlternateContent>
  <xr:revisionPtr revIDLastSave="0" documentId="13_ncr:1_{CBE5A3FE-CFE9-4346-9C9C-D47E783CD425}" xr6:coauthVersionLast="47" xr6:coauthVersionMax="47" xr10:uidLastSave="{00000000-0000-0000-0000-000000000000}"/>
  <bookViews>
    <workbookView xWindow="28680" yWindow="-9240" windowWidth="29040" windowHeight="15720" activeTab="5" xr2:uid="{00000000-000D-0000-FFFF-FFFF00000000}"/>
  </bookViews>
  <sheets>
    <sheet name="Table 1" sheetId="1" r:id="rId1"/>
    <sheet name="Table 2" sheetId="2" r:id="rId2"/>
    <sheet name="Table 3" sheetId="3" r:id="rId3"/>
    <sheet name="Table 4" sheetId="4" r:id="rId4"/>
    <sheet name="Table 5" sheetId="5" r:id="rId5"/>
    <sheet name="Table 6" sheetId="6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5" l="1"/>
  <c r="E46" i="4"/>
  <c r="E24" i="4"/>
  <c r="E50" i="4" s="1"/>
  <c r="E29" i="3"/>
  <c r="E15" i="2"/>
  <c r="E42" i="2"/>
  <c r="E61" i="1"/>
  <c r="E45" i="4"/>
  <c r="E47" i="4" s="1"/>
  <c r="E13" i="6"/>
  <c r="E7" i="5"/>
  <c r="E13" i="5"/>
  <c r="E12" i="5"/>
  <c r="E11" i="5"/>
  <c r="E22" i="4"/>
  <c r="E23" i="4" s="1"/>
  <c r="E14" i="6" l="1"/>
  <c r="E16" i="6" s="1"/>
  <c r="E30" i="3"/>
  <c r="E10" i="3"/>
  <c r="E41" i="2"/>
  <c r="E14" i="2"/>
  <c r="E16" i="2" s="1"/>
  <c r="E60" i="1"/>
  <c r="E49" i="4" s="1"/>
  <c r="E51" i="4" s="1"/>
  <c r="E62" i="1" l="1"/>
  <c r="E25" i="4"/>
  <c r="E43" i="2"/>
</calcChain>
</file>

<file path=xl/sharedStrings.xml><?xml version="1.0" encoding="utf-8"?>
<sst xmlns="http://schemas.openxmlformats.org/spreadsheetml/2006/main" count="464" uniqueCount="168">
  <si>
    <r>
      <rPr>
        <b/>
        <sz val="14"/>
        <rFont val="Times New Roman"/>
        <family val="1"/>
      </rPr>
      <t xml:space="preserve">ANNEXE 5
</t>
    </r>
    <r>
      <rPr>
        <b/>
        <sz val="14"/>
        <rFont val="Times New Roman"/>
        <family val="1"/>
      </rPr>
      <t xml:space="preserve">PRESTATIONS AU CENTRE EPIDE DE BRETIGNY-SUR-ORGE
</t>
    </r>
    <r>
      <rPr>
        <b/>
        <sz val="14"/>
        <rFont val="Times New Roman"/>
        <family val="1"/>
      </rPr>
      <t>(Lot 5)</t>
    </r>
  </si>
  <si>
    <r>
      <rPr>
        <sz val="12"/>
        <rFont val="Times New Roman"/>
        <family val="1"/>
      </rPr>
      <t>Les prestations d’entretien seront réalisées dans les locaux du centre EPIDE de Brétigny-sur- Orge, situé à :</t>
    </r>
  </si>
  <si>
    <r>
      <rPr>
        <sz val="12"/>
        <rFont val="Times New Roman"/>
        <family val="1"/>
      </rPr>
      <t xml:space="preserve">1, Rue du Général Delestraint BP 68
</t>
    </r>
    <r>
      <rPr>
        <sz val="12"/>
        <rFont val="Times New Roman"/>
        <family val="1"/>
      </rPr>
      <t>91223 BRETIGNY-SUR-ORGE</t>
    </r>
  </si>
  <si>
    <r>
      <rPr>
        <sz val="12"/>
        <rFont val="Times New Roman"/>
        <family val="1"/>
      </rPr>
      <t>Les éléments des tableaux ci-dessous ne doivent pas être considérées comme exhaustifs, ils devront-être complétée par l’ensemble des prestations qu’il est d’usage d’intégrer à celles-ci dans la profession.</t>
    </r>
  </si>
  <si>
    <r>
      <rPr>
        <sz val="12"/>
        <rFont val="Times New Roman"/>
        <family val="1"/>
      </rPr>
      <t>Le nettoyage des locaux  s’effectue chaque jour ouvrable du lundi au vendredi inclus (jours fériés exceptés). Les horaires sont :</t>
    </r>
  </si>
  <si>
    <r>
      <rPr>
        <b/>
        <sz val="12"/>
        <rFont val="Times New Roman"/>
        <family val="1"/>
      </rPr>
      <t>I – ELEMENTS RELATIFS POUR LE NETTOYAGE DES SOLS</t>
    </r>
  </si>
  <si>
    <r>
      <rPr>
        <sz val="12"/>
        <rFont val="Times New Roman"/>
        <family val="1"/>
      </rPr>
      <t>Bâtiment</t>
    </r>
  </si>
  <si>
    <r>
      <rPr>
        <sz val="12"/>
        <rFont val="Times New Roman"/>
        <family val="1"/>
      </rPr>
      <t>Etage</t>
    </r>
  </si>
  <si>
    <r>
      <rPr>
        <sz val="12"/>
        <rFont val="Times New Roman"/>
        <family val="1"/>
      </rPr>
      <t>Type de pièce</t>
    </r>
  </si>
  <si>
    <r>
      <rPr>
        <sz val="12"/>
        <rFont val="Times New Roman"/>
        <family val="1"/>
      </rPr>
      <t>LOCAUX</t>
    </r>
  </si>
  <si>
    <r>
      <rPr>
        <sz val="12"/>
        <rFont val="Times New Roman"/>
        <family val="1"/>
      </rPr>
      <t>Nettoyage des sols</t>
    </r>
  </si>
  <si>
    <r>
      <rPr>
        <sz val="12"/>
        <rFont val="Times New Roman"/>
        <family val="1"/>
      </rPr>
      <t>N° de la pièce</t>
    </r>
  </si>
  <si>
    <r>
      <rPr>
        <sz val="12"/>
        <rFont val="Times New Roman"/>
        <family val="1"/>
      </rPr>
      <t>Superficie en m²</t>
    </r>
  </si>
  <si>
    <r>
      <rPr>
        <sz val="12"/>
        <rFont val="Times New Roman"/>
        <family val="1"/>
      </rPr>
      <t>Type de sol</t>
    </r>
  </si>
  <si>
    <r>
      <rPr>
        <sz val="12"/>
        <rFont val="Times New Roman"/>
        <family val="1"/>
      </rPr>
      <t>RDC</t>
    </r>
  </si>
  <si>
    <r>
      <rPr>
        <sz val="12"/>
        <rFont val="Times New Roman"/>
        <family val="1"/>
      </rPr>
      <t>Bureau</t>
    </r>
  </si>
  <si>
    <r>
      <rPr>
        <sz val="12"/>
        <rFont val="Times New Roman"/>
        <family val="1"/>
      </rPr>
      <t>Carrelage</t>
    </r>
  </si>
  <si>
    <r>
      <rPr>
        <sz val="12"/>
        <rFont val="Times New Roman"/>
        <family val="1"/>
      </rPr>
      <t>Hebdomadaire</t>
    </r>
  </si>
  <si>
    <r>
      <rPr>
        <sz val="12"/>
        <rFont val="Times New Roman"/>
        <family val="1"/>
      </rPr>
      <t>Point impression</t>
    </r>
  </si>
  <si>
    <r>
      <rPr>
        <sz val="12"/>
        <rFont val="Times New Roman"/>
        <family val="1"/>
      </rPr>
      <t>Sanitaires</t>
    </r>
  </si>
  <si>
    <r>
      <rPr>
        <sz val="12"/>
        <rFont val="Times New Roman"/>
        <family val="1"/>
      </rPr>
      <t>Quotidien</t>
    </r>
  </si>
  <si>
    <r>
      <rPr>
        <sz val="12"/>
        <rFont val="Times New Roman"/>
        <family val="1"/>
      </rPr>
      <t>Couloir</t>
    </r>
  </si>
  <si>
    <r>
      <rPr>
        <sz val="12"/>
        <rFont val="Times New Roman"/>
        <family val="1"/>
      </rPr>
      <t>Plastifié</t>
    </r>
  </si>
  <si>
    <r>
      <rPr>
        <sz val="12"/>
        <rFont val="Times New Roman"/>
        <family val="1"/>
      </rPr>
      <t>Bureau *</t>
    </r>
  </si>
  <si>
    <r>
      <rPr>
        <sz val="12"/>
        <rFont val="Times New Roman"/>
        <family val="1"/>
      </rPr>
      <t>Sanitaires femmes</t>
    </r>
  </si>
  <si>
    <r>
      <rPr>
        <sz val="12"/>
        <rFont val="Times New Roman"/>
        <family val="1"/>
      </rPr>
      <t>Sanitaires handicapés</t>
    </r>
  </si>
  <si>
    <r>
      <rPr>
        <sz val="12"/>
        <rFont val="Times New Roman"/>
        <family val="1"/>
      </rPr>
      <t>1° Etage</t>
    </r>
  </si>
  <si>
    <r>
      <rPr>
        <sz val="12"/>
        <rFont val="Times New Roman"/>
        <family val="1"/>
      </rPr>
      <t>Salle de réunion</t>
    </r>
  </si>
  <si>
    <r>
      <rPr>
        <sz val="12"/>
        <rFont val="Times New Roman"/>
        <family val="1"/>
      </rPr>
      <t>Sanitaires réunion</t>
    </r>
  </si>
  <si>
    <r>
      <rPr>
        <sz val="12"/>
        <rFont val="Times New Roman"/>
        <family val="1"/>
      </rPr>
      <t>Sanitaires mixtes</t>
    </r>
  </si>
  <si>
    <r>
      <rPr>
        <sz val="12"/>
        <rFont val="Times New Roman"/>
        <family val="1"/>
      </rPr>
      <t>Salle courrier</t>
    </r>
  </si>
  <si>
    <r>
      <rPr>
        <sz val="12"/>
        <rFont val="Times New Roman"/>
        <family val="1"/>
      </rPr>
      <t>Bureau Directeur</t>
    </r>
  </si>
  <si>
    <r>
      <rPr>
        <sz val="12"/>
        <rFont val="Times New Roman"/>
        <family val="1"/>
      </rPr>
      <t>117/118</t>
    </r>
  </si>
  <si>
    <r>
      <rPr>
        <sz val="12"/>
        <rFont val="Times New Roman"/>
        <family val="1"/>
      </rPr>
      <t>119/120</t>
    </r>
  </si>
  <si>
    <r>
      <rPr>
        <sz val="12"/>
        <rFont val="Times New Roman"/>
        <family val="1"/>
      </rPr>
      <t>125/126</t>
    </r>
  </si>
  <si>
    <r>
      <rPr>
        <b/>
        <sz val="12"/>
        <rFont val="Times New Roman"/>
        <family val="1"/>
      </rPr>
      <t>TOTAL 1</t>
    </r>
  </si>
  <si>
    <r>
      <rPr>
        <b/>
        <sz val="12"/>
        <rFont val="Times New Roman"/>
        <family val="1"/>
      </rPr>
      <t>TOTAL *</t>
    </r>
  </si>
  <si>
    <r>
      <rPr>
        <b/>
        <sz val="12"/>
        <rFont val="Times New Roman"/>
        <family val="1"/>
      </rPr>
      <t>TOTAL 1 - 1*</t>
    </r>
  </si>
  <si>
    <r>
      <rPr>
        <sz val="12"/>
        <rFont val="Times New Roman"/>
        <family val="1"/>
      </rPr>
      <t>superficie en m²</t>
    </r>
  </si>
  <si>
    <r>
      <rPr>
        <sz val="12"/>
        <rFont val="Times New Roman"/>
        <family val="1"/>
      </rPr>
      <t>76 bis</t>
    </r>
  </si>
  <si>
    <r>
      <rPr>
        <sz val="12"/>
        <color rgb="FF000000"/>
        <rFont val="Times New Roman"/>
        <family val="1"/>
      </rPr>
      <t xml:space="preserve">Couloir </t>
    </r>
    <r>
      <rPr>
        <sz val="12"/>
        <color rgb="FFFF0000"/>
        <rFont val="Times New Roman"/>
        <family val="1"/>
      </rPr>
      <t>/escalier</t>
    </r>
  </si>
  <si>
    <r>
      <rPr>
        <sz val="12"/>
        <rFont val="Times New Roman"/>
        <family val="1"/>
      </rPr>
      <t>133/134</t>
    </r>
  </si>
  <si>
    <r>
      <rPr>
        <b/>
        <sz val="12"/>
        <rFont val="Times New Roman"/>
        <family val="1"/>
      </rPr>
      <t>TOTAL 2</t>
    </r>
  </si>
  <si>
    <r>
      <rPr>
        <b/>
        <sz val="12"/>
        <rFont val="Times New Roman"/>
        <family val="1"/>
      </rPr>
      <t>TOTAL 2 - 2*</t>
    </r>
  </si>
  <si>
    <r>
      <rPr>
        <sz val="12"/>
        <rFont val="Times New Roman"/>
        <family val="1"/>
      </rPr>
      <t>Peinture sol</t>
    </r>
  </si>
  <si>
    <r>
      <rPr>
        <sz val="12"/>
        <rFont val="Times New Roman"/>
        <family val="1"/>
      </rPr>
      <t>Douche</t>
    </r>
  </si>
  <si>
    <r>
      <rPr>
        <sz val="12"/>
        <rFont val="Times New Roman"/>
        <family val="1"/>
      </rPr>
      <t>Sanitaires hommes</t>
    </r>
  </si>
  <si>
    <r>
      <rPr>
        <sz val="12"/>
        <rFont val="Times New Roman"/>
        <family val="1"/>
      </rPr>
      <t>12/13</t>
    </r>
  </si>
  <si>
    <t>Vestiaire hommes</t>
  </si>
  <si>
    <t>Vestiaire femmes</t>
  </si>
  <si>
    <r>
      <rPr>
        <sz val="12"/>
        <rFont val="Times New Roman"/>
        <family val="1"/>
      </rPr>
      <t>Palier</t>
    </r>
  </si>
  <si>
    <r>
      <rPr>
        <sz val="12"/>
        <rFont val="Times New Roman"/>
        <family val="1"/>
      </rPr>
      <t>Salle de repos</t>
    </r>
  </si>
  <si>
    <r>
      <rPr>
        <sz val="12"/>
        <rFont val="Times New Roman"/>
        <family val="1"/>
      </rPr>
      <t>Stockage vêtements *</t>
    </r>
  </si>
  <si>
    <r>
      <rPr>
        <b/>
        <sz val="12"/>
        <rFont val="Times New Roman"/>
        <family val="1"/>
      </rPr>
      <t>TOTAL 3</t>
    </r>
  </si>
  <si>
    <r>
      <rPr>
        <b/>
        <sz val="12"/>
        <rFont val="Times New Roman"/>
        <family val="1"/>
      </rPr>
      <t>TOTAL 3 - 3*</t>
    </r>
  </si>
  <si>
    <t>couloir</t>
  </si>
  <si>
    <r>
      <rPr>
        <sz val="12"/>
        <rFont val="Times New Roman"/>
        <family val="1"/>
      </rPr>
      <t>Type de pièce (couloir, bureau, …)</t>
    </r>
  </si>
  <si>
    <r>
      <rPr>
        <sz val="12"/>
        <rFont val="Times New Roman"/>
        <family val="1"/>
      </rPr>
      <t>Magasin fourniture</t>
    </r>
  </si>
  <si>
    <r>
      <rPr>
        <sz val="12"/>
        <rFont val="Times New Roman"/>
        <family val="1"/>
      </rPr>
      <t>Cabines essayages</t>
    </r>
  </si>
  <si>
    <r>
      <rPr>
        <sz val="12"/>
        <rFont val="Times New Roman"/>
        <family val="1"/>
      </rPr>
      <t>Magasin habillement</t>
    </r>
  </si>
  <si>
    <r>
      <rPr>
        <sz val="12"/>
        <rFont val="Times New Roman"/>
        <family val="1"/>
      </rPr>
      <t>Stockage habillement</t>
    </r>
  </si>
  <si>
    <r>
      <rPr>
        <sz val="12"/>
        <rFont val="Times New Roman"/>
        <family val="1"/>
      </rPr>
      <t>Stockage matériel</t>
    </r>
  </si>
  <si>
    <t>Sanitaire mixtes</t>
  </si>
  <si>
    <t>Hebdomadaire</t>
  </si>
  <si>
    <r>
      <rPr>
        <sz val="12"/>
        <rFont val="Times New Roman"/>
        <family val="1"/>
      </rPr>
      <t>Lingerie</t>
    </r>
  </si>
  <si>
    <r>
      <rPr>
        <sz val="12"/>
        <rFont val="Times New Roman"/>
        <family val="1"/>
      </rPr>
      <t>Sol peinture</t>
    </r>
  </si>
  <si>
    <r>
      <rPr>
        <b/>
        <sz val="12"/>
        <rFont val="Times New Roman"/>
        <family val="1"/>
      </rPr>
      <t>TOTAL 4</t>
    </r>
  </si>
  <si>
    <r>
      <rPr>
        <sz val="12"/>
        <rFont val="Times New Roman"/>
        <family val="1"/>
      </rPr>
      <t>Gymnase</t>
    </r>
  </si>
  <si>
    <r>
      <rPr>
        <sz val="12"/>
        <rFont val="Times New Roman"/>
        <family val="1"/>
      </rPr>
      <t>Béton</t>
    </r>
  </si>
  <si>
    <t>stockage</t>
  </si>
  <si>
    <r>
      <rPr>
        <sz val="12"/>
        <rFont val="Times New Roman"/>
        <family val="1"/>
      </rPr>
      <t>Magasin sport</t>
    </r>
  </si>
  <si>
    <r>
      <rPr>
        <sz val="12"/>
        <rFont val="Times New Roman"/>
        <family val="1"/>
      </rPr>
      <t>Douches femmes</t>
    </r>
  </si>
  <si>
    <r>
      <rPr>
        <sz val="12"/>
        <rFont val="Times New Roman"/>
        <family val="1"/>
      </rPr>
      <t>Sanitaires femmes ext</t>
    </r>
  </si>
  <si>
    <r>
      <rPr>
        <sz val="12"/>
        <rFont val="Times New Roman"/>
        <family val="1"/>
      </rPr>
      <t>Sanitaires hommes ext</t>
    </r>
  </si>
  <si>
    <r>
      <rPr>
        <sz val="12"/>
        <rFont val="Times New Roman"/>
        <family val="1"/>
      </rPr>
      <t>Couloir sanitaires</t>
    </r>
  </si>
  <si>
    <r>
      <rPr>
        <sz val="12"/>
        <rFont val="Times New Roman"/>
        <family val="1"/>
      </rPr>
      <t>WC handicapés</t>
    </r>
  </si>
  <si>
    <r>
      <rPr>
        <b/>
        <sz val="12"/>
        <rFont val="Times New Roman"/>
        <family val="1"/>
      </rPr>
      <t>TOTAL 5</t>
    </r>
  </si>
  <si>
    <r>
      <rPr>
        <sz val="12"/>
        <rFont val="Times New Roman"/>
        <family val="1"/>
      </rPr>
      <t>Espace emploi *</t>
    </r>
  </si>
  <si>
    <r>
      <rPr>
        <sz val="12"/>
        <rFont val="Times New Roman"/>
        <family val="1"/>
      </rPr>
      <t>Infirmerie</t>
    </r>
  </si>
  <si>
    <r>
      <rPr>
        <sz val="12"/>
        <rFont val="Times New Roman"/>
        <family val="1"/>
      </rPr>
      <t>Dégagement</t>
    </r>
  </si>
  <si>
    <r>
      <rPr>
        <sz val="12"/>
        <rFont val="Times New Roman"/>
        <family val="1"/>
      </rPr>
      <t>Salle centre *</t>
    </r>
  </si>
  <si>
    <r>
      <rPr>
        <sz val="12"/>
        <rFont val="Times New Roman"/>
        <family val="1"/>
      </rPr>
      <t>Accueil restaurant</t>
    </r>
  </si>
  <si>
    <r>
      <rPr>
        <sz val="12"/>
        <rFont val="Times New Roman"/>
        <family val="1"/>
      </rPr>
      <t>Salle ASR</t>
    </r>
  </si>
  <si>
    <r>
      <rPr>
        <sz val="12"/>
        <rFont val="Times New Roman"/>
        <family val="1"/>
      </rPr>
      <t>Salle simulateur</t>
    </r>
  </si>
  <si>
    <r>
      <rPr>
        <sz val="12"/>
        <rFont val="Times New Roman"/>
        <family val="1"/>
      </rPr>
      <t>Salle code</t>
    </r>
  </si>
  <si>
    <r>
      <rPr>
        <b/>
        <sz val="12"/>
        <rFont val="Times New Roman"/>
        <family val="1"/>
      </rPr>
      <t>TOTAL 6</t>
    </r>
  </si>
  <si>
    <r>
      <rPr>
        <b/>
        <sz val="12"/>
        <rFont val="Times New Roman"/>
        <family val="1"/>
      </rPr>
      <t>TOTAL 6*</t>
    </r>
  </si>
  <si>
    <r>
      <rPr>
        <b/>
        <sz val="12"/>
        <rFont val="Times New Roman"/>
        <family val="1"/>
      </rPr>
      <t>TOTAL 6 - 6*</t>
    </r>
  </si>
  <si>
    <r>
      <rPr>
        <b/>
        <sz val="12"/>
        <rFont val="Times New Roman"/>
        <family val="1"/>
      </rPr>
      <t>m²</t>
    </r>
  </si>
  <si>
    <r>
      <rPr>
        <b/>
        <sz val="12"/>
        <rFont val="Times New Roman"/>
        <family val="1"/>
      </rPr>
      <t>TOTAL SURFACE A NETTOYER</t>
    </r>
  </si>
  <si>
    <r>
      <rPr>
        <b/>
        <sz val="12"/>
        <rFont val="Times New Roman"/>
        <family val="1"/>
      </rPr>
      <t>II – ELEMENTS RELATIFS POUR LE NETTOYAGE DES VITRERIES</t>
    </r>
  </si>
  <si>
    <r>
      <rPr>
        <sz val="12"/>
        <rFont val="Times New Roman"/>
        <family val="1"/>
      </rPr>
      <t>Nettoyage des vitreries</t>
    </r>
  </si>
  <si>
    <r>
      <rPr>
        <sz val="12"/>
        <rFont val="Times New Roman"/>
        <family val="1"/>
      </rPr>
      <t>superficie en m² (double face)</t>
    </r>
  </si>
  <si>
    <r>
      <rPr>
        <sz val="12"/>
        <rFont val="Times New Roman"/>
        <family val="1"/>
      </rPr>
      <t>Annuel</t>
    </r>
  </si>
  <si>
    <t>vestiaire</t>
  </si>
  <si>
    <t>repos</t>
  </si>
  <si>
    <r>
      <rPr>
        <b/>
        <vertAlign val="subscript"/>
        <sz val="12"/>
        <rFont val="Times New Roman"/>
        <family val="1"/>
      </rPr>
      <t>m</t>
    </r>
    <r>
      <rPr>
        <b/>
        <sz val="8"/>
        <rFont val="Times New Roman"/>
        <family val="1"/>
      </rPr>
      <t>2</t>
    </r>
  </si>
  <si>
    <r>
      <rPr>
        <u/>
        <sz val="12"/>
        <rFont val="Times New Roman"/>
        <family val="1"/>
      </rPr>
      <t>Bâtiment 74</t>
    </r>
    <r>
      <rPr>
        <sz val="12"/>
        <rFont val="Times New Roman"/>
        <family val="1"/>
      </rPr>
      <t xml:space="preserve"> : </t>
    </r>
    <r>
      <rPr>
        <sz val="11"/>
        <rFont val="Times New Roman"/>
        <family val="1"/>
      </rPr>
      <t xml:space="preserve">Local serveur.
</t>
    </r>
    <r>
      <rPr>
        <sz val="12"/>
        <rFont val="Times New Roman"/>
        <family val="1"/>
      </rPr>
      <t>Surface 6.74 m².</t>
    </r>
  </si>
  <si>
    <r>
      <rPr>
        <u/>
        <sz val="11"/>
        <rFont val="Times New Roman"/>
        <family val="1"/>
      </rPr>
      <t xml:space="preserve">Bâtiment 001bis (rdc) :
</t>
    </r>
    <r>
      <rPr>
        <sz val="12"/>
        <rFont val="Times New Roman"/>
        <family val="1"/>
      </rPr>
      <t>Surface : 60 m².</t>
    </r>
  </si>
  <si>
    <r>
      <rPr>
        <u/>
        <sz val="11"/>
        <rFont val="Times New Roman"/>
        <family val="1"/>
      </rPr>
      <t xml:space="preserve">Bâtiment 001bis (étage) :
</t>
    </r>
    <r>
      <rPr>
        <sz val="12"/>
        <rFont val="Times New Roman"/>
        <family val="1"/>
      </rPr>
      <t>Surface du vitrage : 8 m²</t>
    </r>
  </si>
  <si>
    <r>
      <rPr>
        <b/>
        <sz val="11"/>
        <rFont val="Calibri"/>
        <family val="1"/>
      </rPr>
      <t>III – PRESTATIONS ATTENDUES POUR LE CENTRE EPIDE DE BRETIGNY</t>
    </r>
  </si>
  <si>
    <r>
      <rPr>
        <sz val="11"/>
        <rFont val="Calibri"/>
        <family val="1"/>
      </rPr>
      <t xml:space="preserve">L’organisation du nettoyage  sera définie au préalable par le titulaire pour chacun de  ses  agents et
</t>
    </r>
    <r>
      <rPr>
        <sz val="11"/>
        <rFont val="Calibri"/>
        <family val="1"/>
      </rPr>
      <t>chaque jour de la semaine.</t>
    </r>
  </si>
  <si>
    <r>
      <rPr>
        <b/>
        <sz val="11"/>
        <rFont val="Calibri"/>
        <family val="1"/>
      </rPr>
      <t xml:space="preserve">3.1.       Nettoyage des sanitaires (y compris les poubelles hygiéniques), douches, bureaux et salles,
</t>
    </r>
    <r>
      <rPr>
        <b/>
        <sz val="11"/>
        <rFont val="Calibri"/>
        <family val="1"/>
      </rPr>
      <t>escaliers, couloirs et halls</t>
    </r>
  </si>
  <si>
    <r>
      <rPr>
        <sz val="11"/>
        <rFont val="Calibri"/>
        <family val="1"/>
      </rPr>
      <t xml:space="preserve">Cependant, il se peut que la périodicité du nettoyage des sols soit différente pour certaines pièces.
</t>
    </r>
    <r>
      <rPr>
        <sz val="11"/>
        <rFont val="Calibri"/>
        <family val="1"/>
      </rPr>
      <t>Dans ce cas, le titulaire trouvera les éléments dans le tableau relatif pour le nettoyage des sols.</t>
    </r>
  </si>
  <si>
    <r>
      <rPr>
        <sz val="11"/>
        <rFont val="Calibri"/>
        <family val="1"/>
      </rPr>
      <t xml:space="preserve">Il pourra aussi être demandé un nettoyage plus fort de certains sols (salle de restauration, salle de
</t>
    </r>
    <r>
      <rPr>
        <sz val="11"/>
        <rFont val="Calibri"/>
        <family val="1"/>
      </rPr>
      <t>réunion, gymnase ; par exemple).</t>
    </r>
  </si>
  <si>
    <r>
      <rPr>
        <b/>
        <sz val="11"/>
        <rFont val="Calibri"/>
        <family val="1"/>
      </rPr>
      <t>3.2.       Nettoyage des vitreries</t>
    </r>
  </si>
  <si>
    <r>
      <rPr>
        <sz val="11"/>
        <rFont val="Calibri"/>
        <family val="1"/>
      </rPr>
      <t xml:space="preserve">Ces   prestations   seront   à   réaliser   annuellement   selon   un   planning   établit   avec   le   centre   et comprennent :
</t>
    </r>
    <r>
      <rPr>
        <sz val="11"/>
        <rFont val="Symbol"/>
        <family val="5"/>
      </rPr>
      <t></t>
    </r>
    <r>
      <rPr>
        <sz val="11"/>
        <rFont val="Times New Roman"/>
        <family val="1"/>
      </rPr>
      <t xml:space="preserve">   </t>
    </r>
    <r>
      <rPr>
        <sz val="11"/>
        <rFont val="Calibri"/>
        <family val="1"/>
      </rPr>
      <t xml:space="preserve">Lavage de la vitrerie (deux faces) et rebords des fenêtres pour l’ensemble des bâtiments (Cf. supra « </t>
    </r>
    <r>
      <rPr>
        <i/>
        <sz val="11"/>
        <rFont val="Calibri"/>
        <family val="1"/>
      </rPr>
      <t xml:space="preserve">II- Eléments relatifs pour le nettoyage de la vitrerie ».
</t>
    </r>
    <r>
      <rPr>
        <sz val="11"/>
        <rFont val="Symbol"/>
        <family val="5"/>
      </rPr>
      <t></t>
    </r>
    <r>
      <rPr>
        <sz val="11"/>
        <rFont val="Times New Roman"/>
        <family val="1"/>
      </rPr>
      <t xml:space="preserve">   </t>
    </r>
    <r>
      <rPr>
        <b/>
        <i/>
        <u/>
        <sz val="11"/>
        <rFont val="Calibri"/>
        <family val="1"/>
      </rPr>
      <t xml:space="preserve">Le   nettoyage   des   vitres   pour   les   bâtiments   avec   étage   nécessite   obligatoirement
</t>
    </r>
    <r>
      <rPr>
        <b/>
        <i/>
        <u/>
        <sz val="11"/>
        <rFont val="Calibri"/>
        <family val="1"/>
      </rPr>
      <t>l’utilisation d’une nacelle, celle-ci doit être prévue et anticipée par le titulaire.</t>
    </r>
  </si>
  <si>
    <t>Bureau*</t>
  </si>
  <si>
    <t>Local réseau*</t>
  </si>
  <si>
    <t xml:space="preserve">Bureau </t>
  </si>
  <si>
    <t>001 Bis</t>
  </si>
  <si>
    <t>Etage</t>
  </si>
  <si>
    <t>couloir *</t>
  </si>
  <si>
    <t>chambre avec sanitaires et douches *</t>
  </si>
  <si>
    <t>Plastifié</t>
  </si>
  <si>
    <t>7/8</t>
  </si>
  <si>
    <t>Linoléum</t>
  </si>
  <si>
    <t>Salle remise en forme*</t>
  </si>
  <si>
    <t>TOTAL 5 - 5*</t>
  </si>
  <si>
    <t>Partie infirmerie et espace emploi</t>
  </si>
  <si>
    <t>Partie mobilité</t>
  </si>
  <si>
    <t>TOTAL 7</t>
  </si>
  <si>
    <t>TOTAL 7*</t>
  </si>
  <si>
    <t>TOTAL 7 - 7*</t>
  </si>
  <si>
    <t>RDC</t>
  </si>
  <si>
    <t>Salle fitness</t>
  </si>
  <si>
    <t>bureau</t>
  </si>
  <si>
    <t>salle de réunion</t>
  </si>
  <si>
    <t>Vestiaires hommes</t>
  </si>
  <si>
    <t>Vestiaires femmes</t>
  </si>
  <si>
    <t>Sanitaires mixtes</t>
  </si>
  <si>
    <t>sanitaires cadres</t>
  </si>
  <si>
    <t>Circulations</t>
  </si>
  <si>
    <t>009</t>
  </si>
  <si>
    <t>Sanitaires hommes</t>
  </si>
  <si>
    <t>Ensemble bureaux</t>
  </si>
  <si>
    <t>reprographie *</t>
  </si>
  <si>
    <t>béton</t>
  </si>
  <si>
    <t>Carrelage</t>
  </si>
  <si>
    <t>TOTAL 6</t>
  </si>
  <si>
    <t>Etage et RDC</t>
  </si>
  <si>
    <t>du lundi au vendredi de 08h00 à 12h00 (2 agents au minimum au vu de la surface et de la répartition des bâtiments sur le centre, ce point sera défini avec le prestataire). + Prévoir les installations (distributeurs de savon, serviettes, poubelles hygiéniques)</t>
  </si>
  <si>
    <t>TOTAL SURFACE (1+2+3+4+5+6+7)</t>
  </si>
  <si>
    <t>TOTAL SURFACE SUR DEVIS (1*+2*+3*+5*+6*+7*)</t>
  </si>
  <si>
    <t>Douches hommes</t>
  </si>
  <si>
    <t>Sanitaires femmes</t>
  </si>
  <si>
    <t xml:space="preserve">Sanitaires hommes </t>
  </si>
  <si>
    <t>Salle restauration cadres  *</t>
  </si>
  <si>
    <t>Bureau Fab media*</t>
  </si>
  <si>
    <t>Fab Lab*</t>
  </si>
  <si>
    <t>entrée / escaliers</t>
  </si>
  <si>
    <t>Sanitaire femmes</t>
  </si>
  <si>
    <t>TOTAL 6 nacelles</t>
  </si>
  <si>
    <t>Annuel</t>
  </si>
  <si>
    <t>ici les bureaux à nettoyer ponctuellement sur demande de devis</t>
  </si>
  <si>
    <t>à la demande sur devis</t>
  </si>
  <si>
    <t>Sanitaire salle de restauration cadres</t>
  </si>
  <si>
    <t>Resaturation Volontaires</t>
  </si>
  <si>
    <t>Autres</t>
  </si>
  <si>
    <t>Restauration cadres</t>
  </si>
  <si>
    <t xml:space="preserve">Les bureaux notés d’un * au sein des bâtiments pourront être nettoyés ponctuellement sur demande de devis (sols plastifiés).
</t>
  </si>
  <si>
    <t>VITRERIES A REALISER UNE FOIS PAR AN SUR DEMANDE</t>
  </si>
  <si>
    <t>nacelle étage ?</t>
  </si>
  <si>
    <t>nacelle pour les vitres en hauteur ?</t>
  </si>
  <si>
    <t>TOTAL SURFACE A NETTOYER EN VITRERIE (1+2+3+4+5+6+7)</t>
  </si>
  <si>
    <t> Nettoyage des vitres à faire sur demande de devis spécifique (annuel) à titre indicatif.</t>
  </si>
  <si>
    <t>Nettoyage vitrages à définir selon travaux et modifications rapportées.</t>
  </si>
  <si>
    <t xml:space="preserve">A noter la présence de tapis sur ce centre, prévoir un nettoyage selon les modalités définies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</si>
</sst>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"/>
  </numFmts>
  <fonts count="25" x14ac:knownFonts="1">
    <font>
      <sz val="10"/>
      <color rgb="FF000000"/>
      <name val="Times New Roman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rgb="FF000000"/>
      <name val="Times New Roman"/>
      <family val="2"/>
    </font>
    <font>
      <b/>
      <sz val="12"/>
      <color rgb="FF000000"/>
      <name val="Times New Roman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4"/>
      <name val="Times New Roman"/>
      <family val="1"/>
    </font>
    <font>
      <u/>
      <sz val="12"/>
      <name val="Times New Roman"/>
      <family val="1"/>
    </font>
    <font>
      <u/>
      <sz val="11"/>
      <name val="Calibri"/>
      <family val="1"/>
    </font>
    <font>
      <b/>
      <vertAlign val="subscript"/>
      <sz val="12"/>
      <name val="Times New Roman"/>
      <family val="1"/>
    </font>
    <font>
      <b/>
      <sz val="8"/>
      <name val="Times New Roman"/>
      <family val="1"/>
    </font>
    <font>
      <sz val="11"/>
      <name val="Times New Roman"/>
      <family val="1"/>
    </font>
    <font>
      <u/>
      <sz val="11"/>
      <name val="Times New Roman"/>
      <family val="1"/>
    </font>
    <font>
      <b/>
      <sz val="11"/>
      <name val="Calibri"/>
      <family val="1"/>
    </font>
    <font>
      <sz val="11"/>
      <name val="Calibri"/>
      <family val="1"/>
    </font>
    <font>
      <sz val="11"/>
      <name val="Symbol"/>
      <family val="5"/>
    </font>
    <font>
      <i/>
      <sz val="11"/>
      <name val="Calibri"/>
      <family val="1"/>
    </font>
    <font>
      <b/>
      <i/>
      <u/>
      <sz val="11"/>
      <name val="Calibri"/>
      <family val="1"/>
    </font>
    <font>
      <sz val="12"/>
      <color rgb="FFFF0000"/>
      <name val="Times New Roman"/>
      <family val="1"/>
    </font>
    <font>
      <sz val="12"/>
      <color rgb="FF000000"/>
      <name val="Times New Roman"/>
      <family val="1"/>
    </font>
    <font>
      <sz val="10"/>
      <color rgb="FFFF0000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sz val="16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22">
    <xf numFmtId="0" fontId="0" fillId="0" borderId="0" xfId="0" applyAlignment="1">
      <alignment horizontal="left" vertical="top"/>
    </xf>
    <xf numFmtId="0" fontId="1" fillId="2" borderId="1" xfId="0" applyFont="1" applyFill="1" applyBorder="1" applyAlignment="1">
      <alignment horizontal="left" vertical="top" wrapText="1" inden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1" fontId="3" fillId="0" borderId="1" xfId="0" applyNumberFormat="1" applyFont="1" applyBorder="1" applyAlignment="1">
      <alignment horizontal="center" vertical="top" shrinkToFit="1"/>
    </xf>
    <xf numFmtId="2" fontId="3" fillId="0" borderId="1" xfId="0" applyNumberFormat="1" applyFont="1" applyBorder="1" applyAlignment="1">
      <alignment horizontal="center" vertical="top" shrinkToFit="1"/>
    </xf>
    <xf numFmtId="0" fontId="1" fillId="0" borderId="1" xfId="0" applyFont="1" applyBorder="1" applyAlignment="1">
      <alignment horizontal="center" vertical="top" wrapText="1"/>
    </xf>
    <xf numFmtId="1" fontId="3" fillId="0" borderId="3" xfId="0" applyNumberFormat="1" applyFont="1" applyBorder="1" applyAlignment="1">
      <alignment horizontal="center" vertical="top" shrinkToFi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 indent="3"/>
    </xf>
    <xf numFmtId="0" fontId="1" fillId="0" borderId="1" xfId="0" applyFont="1" applyBorder="1" applyAlignment="1">
      <alignment horizontal="left" vertical="top" wrapText="1" indent="2"/>
    </xf>
    <xf numFmtId="0" fontId="2" fillId="0" borderId="1" xfId="0" applyFont="1" applyBorder="1" applyAlignment="1">
      <alignment horizontal="left" vertical="top" wrapText="1"/>
    </xf>
    <xf numFmtId="1" fontId="4" fillId="0" borderId="1" xfId="0" applyNumberFormat="1" applyFont="1" applyBorder="1" applyAlignment="1">
      <alignment horizontal="center" vertical="top" shrinkToFit="1"/>
    </xf>
    <xf numFmtId="2" fontId="4" fillId="0" borderId="1" xfId="0" applyNumberFormat="1" applyFont="1" applyBorder="1" applyAlignment="1">
      <alignment horizontal="center" vertical="top" shrinkToFit="1"/>
    </xf>
    <xf numFmtId="0" fontId="1" fillId="2" borderId="1" xfId="0" applyFont="1" applyFill="1" applyBorder="1" applyAlignment="1">
      <alignment horizontal="right" vertical="center" wrapText="1" indent="2"/>
    </xf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1" fillId="2" borderId="1" xfId="0" applyFont="1" applyFill="1" applyBorder="1" applyAlignment="1">
      <alignment horizontal="left" vertical="center" wrapText="1" indent="2"/>
    </xf>
    <xf numFmtId="0" fontId="0" fillId="3" borderId="1" xfId="0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2" fillId="0" borderId="12" xfId="0" applyFont="1" applyBorder="1" applyAlignment="1">
      <alignment horizontal="left" vertical="top" wrapText="1" indent="1"/>
    </xf>
    <xf numFmtId="0" fontId="0" fillId="0" borderId="0" xfId="0" applyAlignment="1">
      <alignment horizontal="left" wrapText="1"/>
    </xf>
    <xf numFmtId="0" fontId="1" fillId="2" borderId="1" xfId="0" applyFont="1" applyFill="1" applyBorder="1" applyAlignment="1">
      <alignment horizontal="left" vertical="top" wrapText="1" indent="2"/>
    </xf>
    <xf numFmtId="0" fontId="1" fillId="0" borderId="1" xfId="0" applyFont="1" applyBorder="1" applyAlignment="1">
      <alignment horizontal="right" vertical="top" wrapText="1" indent="2"/>
    </xf>
    <xf numFmtId="0" fontId="2" fillId="3" borderId="1" xfId="0" applyFont="1" applyFill="1" applyBorder="1" applyAlignment="1">
      <alignment horizontal="left" vertical="top" wrapText="1" indent="1"/>
    </xf>
    <xf numFmtId="0" fontId="0" fillId="0" borderId="12" xfId="0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" fillId="0" borderId="2" xfId="0" applyFont="1" applyBorder="1" applyAlignment="1">
      <alignment horizontal="left" vertical="top" wrapText="1" indent="3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0" xfId="0" quotePrefix="1" applyAlignment="1">
      <alignment horizontal="left" vertical="top"/>
    </xf>
    <xf numFmtId="0" fontId="22" fillId="0" borderId="0" xfId="0" applyFont="1" applyAlignment="1">
      <alignment horizontal="left" vertical="top"/>
    </xf>
    <xf numFmtId="0" fontId="1" fillId="4" borderId="1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2" fontId="3" fillId="0" borderId="3" xfId="0" applyNumberFormat="1" applyFont="1" applyBorder="1" applyAlignment="1">
      <alignment horizontal="center" vertical="top" shrinkToFit="1"/>
    </xf>
    <xf numFmtId="1" fontId="3" fillId="0" borderId="15" xfId="0" applyNumberFormat="1" applyFont="1" applyBorder="1" applyAlignment="1">
      <alignment horizontal="center" vertical="top" shrinkToFit="1"/>
    </xf>
    <xf numFmtId="2" fontId="3" fillId="0" borderId="15" xfId="0" applyNumberFormat="1" applyFont="1" applyBorder="1" applyAlignment="1">
      <alignment horizontal="center" vertical="top" shrinkToFit="1"/>
    </xf>
    <xf numFmtId="1" fontId="4" fillId="0" borderId="1" xfId="0" quotePrefix="1" applyNumberFormat="1" applyFont="1" applyBorder="1" applyAlignment="1">
      <alignment horizontal="center" vertical="top" shrinkToFit="1"/>
    </xf>
    <xf numFmtId="0" fontId="0" fillId="0" borderId="7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" fillId="0" borderId="7" xfId="0" applyFont="1" applyBorder="1" applyAlignment="1">
      <alignment vertical="top"/>
    </xf>
    <xf numFmtId="1" fontId="3" fillId="0" borderId="1" xfId="0" quotePrefix="1" applyNumberFormat="1" applyFont="1" applyBorder="1" applyAlignment="1">
      <alignment horizontal="center" vertical="top" shrinkToFit="1"/>
    </xf>
    <xf numFmtId="1" fontId="2" fillId="4" borderId="1" xfId="0" applyNumberFormat="1" applyFont="1" applyFill="1" applyBorder="1" applyAlignment="1">
      <alignment horizontal="center" vertical="top" shrinkToFit="1"/>
    </xf>
    <xf numFmtId="2" fontId="3" fillId="5" borderId="1" xfId="0" applyNumberFormat="1" applyFont="1" applyFill="1" applyBorder="1" applyAlignment="1">
      <alignment horizontal="center" vertical="top" shrinkToFit="1"/>
    </xf>
    <xf numFmtId="1" fontId="3" fillId="5" borderId="3" xfId="0" applyNumberFormat="1" applyFont="1" applyFill="1" applyBorder="1" applyAlignment="1">
      <alignment horizontal="center" vertical="top" shrinkToFit="1"/>
    </xf>
    <xf numFmtId="2" fontId="3" fillId="0" borderId="4" xfId="0" applyNumberFormat="1" applyFont="1" applyBorder="1" applyAlignment="1">
      <alignment horizontal="center" vertical="top" shrinkToFit="1"/>
    </xf>
    <xf numFmtId="0" fontId="1" fillId="0" borderId="19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top" shrinkToFit="1"/>
    </xf>
    <xf numFmtId="2" fontId="2" fillId="0" borderId="1" xfId="0" applyNumberFormat="1" applyFont="1" applyBorder="1" applyAlignment="1">
      <alignment horizontal="center" vertical="top" shrinkToFit="1"/>
    </xf>
    <xf numFmtId="0" fontId="23" fillId="0" borderId="11" xfId="0" applyFont="1" applyBorder="1" applyAlignment="1">
      <alignment horizontal="left" wrapText="1"/>
    </xf>
    <xf numFmtId="0" fontId="0" fillId="0" borderId="11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22" fillId="0" borderId="18" xfId="0" applyFont="1" applyBorder="1" applyAlignment="1">
      <alignment vertical="top" wrapText="1"/>
    </xf>
    <xf numFmtId="1" fontId="4" fillId="0" borderId="4" xfId="0" applyNumberFormat="1" applyFont="1" applyBorder="1" applyAlignment="1">
      <alignment horizontal="center" vertical="top" shrinkToFit="1"/>
    </xf>
    <xf numFmtId="0" fontId="1" fillId="0" borderId="19" xfId="0" applyFont="1" applyBorder="1" applyAlignment="1">
      <alignment vertical="top" wrapText="1"/>
    </xf>
    <xf numFmtId="1" fontId="20" fillId="0" borderId="1" xfId="0" applyNumberFormat="1" applyFont="1" applyBorder="1" applyAlignment="1">
      <alignment horizontal="center" vertical="top" shrinkToFit="1"/>
    </xf>
    <xf numFmtId="2" fontId="20" fillId="0" borderId="1" xfId="0" applyNumberFormat="1" applyFont="1" applyBorder="1" applyAlignment="1">
      <alignment horizontal="center" vertical="top" shrinkToFit="1"/>
    </xf>
    <xf numFmtId="0" fontId="1" fillId="6" borderId="1" xfId="0" applyFont="1" applyFill="1" applyBorder="1" applyAlignment="1">
      <alignment horizontal="left" vertical="top" wrapText="1"/>
    </xf>
    <xf numFmtId="0" fontId="1" fillId="6" borderId="3" xfId="0" applyFont="1" applyFill="1" applyBorder="1" applyAlignment="1">
      <alignment horizontal="left" vertical="top" wrapText="1"/>
    </xf>
    <xf numFmtId="0" fontId="1" fillId="6" borderId="7" xfId="0" applyFont="1" applyFill="1" applyBorder="1" applyAlignment="1">
      <alignment vertical="center" wrapText="1"/>
    </xf>
    <xf numFmtId="0" fontId="1" fillId="6" borderId="19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left" vertical="top" wrapText="1"/>
    </xf>
    <xf numFmtId="0" fontId="22" fillId="6" borderId="12" xfId="0" applyFont="1" applyFill="1" applyBorder="1" applyAlignment="1">
      <alignment vertical="center" wrapText="1"/>
    </xf>
    <xf numFmtId="0" fontId="1" fillId="6" borderId="15" xfId="0" applyFont="1" applyFill="1" applyBorder="1" applyAlignment="1">
      <alignment horizontal="left" vertical="top" wrapText="1"/>
    </xf>
    <xf numFmtId="1" fontId="4" fillId="6" borderId="1" xfId="0" applyNumberFormat="1" applyFont="1" applyFill="1" applyBorder="1" applyAlignment="1">
      <alignment horizontal="center" vertical="top" shrinkToFit="1"/>
    </xf>
    <xf numFmtId="0" fontId="22" fillId="6" borderId="19" xfId="0" applyFont="1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22" fillId="6" borderId="1" xfId="0" applyFont="1" applyFill="1" applyBorder="1" applyAlignment="1">
      <alignment horizontal="left" wrapText="1"/>
    </xf>
    <xf numFmtId="0" fontId="0" fillId="0" borderId="13" xfId="0" applyBorder="1" applyAlignment="1">
      <alignment vertical="center" wrapText="1"/>
    </xf>
    <xf numFmtId="0" fontId="1" fillId="7" borderId="1" xfId="0" applyFont="1" applyFill="1" applyBorder="1" applyAlignment="1">
      <alignment horizontal="left" vertical="top" wrapText="1"/>
    </xf>
    <xf numFmtId="0" fontId="1" fillId="7" borderId="3" xfId="0" applyFont="1" applyFill="1" applyBorder="1" applyAlignment="1">
      <alignment horizontal="left" vertical="top" wrapText="1"/>
    </xf>
    <xf numFmtId="2" fontId="0" fillId="0" borderId="0" xfId="0" applyNumberFormat="1" applyAlignment="1">
      <alignment horizontal="left" vertical="top"/>
    </xf>
    <xf numFmtId="0" fontId="0" fillId="7" borderId="0" xfId="0" applyFill="1" applyAlignment="1">
      <alignment horizontal="left" vertical="top"/>
    </xf>
    <xf numFmtId="0" fontId="0" fillId="0" borderId="9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7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 indent="3"/>
    </xf>
    <xf numFmtId="0" fontId="1" fillId="0" borderId="7" xfId="0" applyFont="1" applyBorder="1" applyAlignment="1">
      <alignment horizontal="left" vertical="center" wrapText="1" indent="3"/>
    </xf>
    <xf numFmtId="0" fontId="1" fillId="0" borderId="3" xfId="0" applyFont="1" applyBorder="1" applyAlignment="1">
      <alignment horizontal="left" vertical="center" wrapText="1" indent="3"/>
    </xf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top" wrapText="1" indent="4"/>
    </xf>
    <xf numFmtId="0" fontId="1" fillId="0" borderId="3" xfId="0" applyFont="1" applyBorder="1" applyAlignment="1">
      <alignment horizontal="left" vertical="top" wrapText="1" indent="4"/>
    </xf>
    <xf numFmtId="0" fontId="1" fillId="0" borderId="2" xfId="0" applyFont="1" applyBorder="1" applyAlignment="1">
      <alignment horizontal="left" vertical="top" wrapText="1" indent="3"/>
    </xf>
    <xf numFmtId="0" fontId="1" fillId="0" borderId="3" xfId="0" applyFont="1" applyBorder="1" applyAlignment="1">
      <alignment horizontal="left" vertical="top" wrapText="1" indent="3"/>
    </xf>
    <xf numFmtId="0" fontId="1" fillId="0" borderId="11" xfId="0" applyFont="1" applyBorder="1" applyAlignment="1">
      <alignment horizontal="left" vertical="top" wrapText="1" indent="3"/>
    </xf>
    <xf numFmtId="0" fontId="1" fillId="0" borderId="11" xfId="0" applyFont="1" applyBorder="1" applyAlignment="1">
      <alignment horizontal="left" vertical="center" wrapText="1" indent="4"/>
    </xf>
    <xf numFmtId="0" fontId="1" fillId="0" borderId="12" xfId="0" applyFont="1" applyBorder="1" applyAlignment="1">
      <alignment horizontal="left" vertical="center" wrapText="1" indent="4"/>
    </xf>
    <xf numFmtId="0" fontId="1" fillId="0" borderId="20" xfId="0" applyFont="1" applyBorder="1" applyAlignment="1">
      <alignment horizontal="left" vertical="center" wrapText="1" indent="4"/>
    </xf>
    <xf numFmtId="0" fontId="1" fillId="0" borderId="11" xfId="0" applyFont="1" applyBorder="1" applyAlignment="1">
      <alignment horizontal="left" vertical="center" wrapText="1" indent="3"/>
    </xf>
    <xf numFmtId="0" fontId="1" fillId="0" borderId="7" xfId="0" applyFont="1" applyBorder="1" applyAlignment="1">
      <alignment horizontal="left" vertical="top" wrapText="1" indent="2"/>
    </xf>
    <xf numFmtId="0" fontId="1" fillId="0" borderId="3" xfId="0" applyFont="1" applyBorder="1" applyAlignment="1">
      <alignment horizontal="left" vertical="top" wrapText="1" indent="2"/>
    </xf>
    <xf numFmtId="0" fontId="1" fillId="0" borderId="2" xfId="0" applyFont="1" applyBorder="1" applyAlignment="1">
      <alignment horizontal="left" vertical="center" wrapText="1" indent="4"/>
    </xf>
    <xf numFmtId="0" fontId="1" fillId="0" borderId="7" xfId="0" applyFont="1" applyBorder="1" applyAlignment="1">
      <alignment horizontal="left" vertical="center" wrapText="1" indent="4"/>
    </xf>
    <xf numFmtId="0" fontId="1" fillId="0" borderId="3" xfId="0" applyFont="1" applyBorder="1" applyAlignment="1">
      <alignment horizontal="left" vertical="center" wrapText="1" indent="4"/>
    </xf>
    <xf numFmtId="1" fontId="3" fillId="0" borderId="2" xfId="0" applyNumberFormat="1" applyFont="1" applyBorder="1" applyAlignment="1">
      <alignment horizontal="center" vertical="center" shrinkToFit="1"/>
    </xf>
    <xf numFmtId="1" fontId="3" fillId="0" borderId="7" xfId="0" applyNumberFormat="1" applyFont="1" applyBorder="1" applyAlignment="1">
      <alignment horizontal="center" vertical="center" shrinkToFit="1"/>
    </xf>
    <xf numFmtId="1" fontId="3" fillId="0" borderId="3" xfId="0" applyNumberFormat="1" applyFont="1" applyBorder="1" applyAlignment="1">
      <alignment horizontal="center" vertical="center" shrinkToFit="1"/>
    </xf>
    <xf numFmtId="0" fontId="1" fillId="0" borderId="2" xfId="0" applyFont="1" applyBorder="1" applyAlignment="1">
      <alignment horizontal="left" vertical="center" wrapText="1" indent="1"/>
    </xf>
    <xf numFmtId="0" fontId="1" fillId="0" borderId="7" xfId="0" applyFont="1" applyBorder="1" applyAlignment="1">
      <alignment horizontal="left" vertical="center" wrapText="1" indent="1"/>
    </xf>
    <xf numFmtId="0" fontId="1" fillId="0" borderId="3" xfId="0" applyFont="1" applyBorder="1" applyAlignment="1">
      <alignment horizontal="left" vertical="center" wrapText="1" indent="1"/>
    </xf>
    <xf numFmtId="0" fontId="1" fillId="0" borderId="12" xfId="0" applyFont="1" applyBorder="1" applyAlignment="1">
      <alignment horizontal="left" vertical="center" wrapText="1" indent="3"/>
    </xf>
    <xf numFmtId="0" fontId="1" fillId="0" borderId="20" xfId="0" applyFont="1" applyBorder="1" applyAlignment="1">
      <alignment horizontal="left" vertical="center" wrapText="1" indent="3"/>
    </xf>
    <xf numFmtId="0" fontId="1" fillId="0" borderId="2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 indent="2"/>
    </xf>
    <xf numFmtId="0" fontId="1" fillId="0" borderId="7" xfId="0" applyFont="1" applyBorder="1" applyAlignment="1">
      <alignment horizontal="left" vertical="center" wrapText="1" indent="2"/>
    </xf>
    <xf numFmtId="0" fontId="1" fillId="0" borderId="3" xfId="0" applyFont="1" applyBorder="1" applyAlignment="1">
      <alignment horizontal="left" vertical="center" wrapText="1" indent="2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 indent="2"/>
    </xf>
    <xf numFmtId="0" fontId="19" fillId="0" borderId="0" xfId="0" quotePrefix="1" applyFont="1" applyAlignment="1">
      <alignment horizontal="left" vertical="top" wrapText="1" indent="5"/>
    </xf>
    <xf numFmtId="0" fontId="19" fillId="0" borderId="0" xfId="0" applyFont="1" applyAlignment="1">
      <alignment horizontal="left" vertical="top" wrapText="1" indent="5"/>
    </xf>
    <xf numFmtId="0" fontId="2" fillId="0" borderId="0" xfId="0" applyFont="1" applyAlignment="1">
      <alignment horizontal="left" vertical="top" wrapText="1" indent="5"/>
    </xf>
    <xf numFmtId="0" fontId="1" fillId="2" borderId="2" xfId="0" applyFont="1" applyFill="1" applyBorder="1" applyAlignment="1">
      <alignment horizontal="left" vertical="top" wrapText="1" indent="1"/>
    </xf>
    <xf numFmtId="0" fontId="1" fillId="2" borderId="3" xfId="0" applyFont="1" applyFill="1" applyBorder="1" applyAlignment="1">
      <alignment horizontal="left" vertical="top" wrapText="1" indent="1"/>
    </xf>
    <xf numFmtId="0" fontId="1" fillId="2" borderId="2" xfId="0" applyFont="1" applyFill="1" applyBorder="1" applyAlignment="1">
      <alignment horizontal="left" vertical="top" wrapText="1" indent="3"/>
    </xf>
    <xf numFmtId="0" fontId="1" fillId="2" borderId="3" xfId="0" applyFont="1" applyFill="1" applyBorder="1" applyAlignment="1">
      <alignment horizontal="left" vertical="top" wrapText="1" indent="3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1" fillId="0" borderId="0" xfId="0" applyFont="1" applyAlignment="1">
      <alignment horizontal="left" vertical="top" wrapText="1" indent="5"/>
    </xf>
    <xf numFmtId="0" fontId="1" fillId="6" borderId="17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top" wrapText="1" indent="4"/>
    </xf>
    <xf numFmtId="0" fontId="1" fillId="0" borderId="7" xfId="0" applyFont="1" applyBorder="1" applyAlignment="1">
      <alignment horizontal="left" vertical="top" wrapText="1" indent="3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 indent="2"/>
    </xf>
    <xf numFmtId="0" fontId="1" fillId="0" borderId="3" xfId="0" applyFont="1" applyBorder="1" applyAlignment="1">
      <alignment horizontal="center" vertical="top" wrapText="1" indent="2"/>
    </xf>
    <xf numFmtId="0" fontId="1" fillId="0" borderId="12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0" fillId="0" borderId="13" xfId="0" applyBorder="1" applyAlignment="1">
      <alignment horizontal="left" wrapText="1"/>
    </xf>
    <xf numFmtId="0" fontId="1" fillId="3" borderId="7" xfId="0" applyFont="1" applyFill="1" applyBorder="1" applyAlignment="1">
      <alignment horizontal="left" vertical="top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shrinkToFit="1"/>
    </xf>
    <xf numFmtId="164" fontId="3" fillId="0" borderId="7" xfId="0" applyNumberFormat="1" applyFont="1" applyBorder="1" applyAlignment="1">
      <alignment horizontal="center" vertical="center" shrinkToFit="1"/>
    </xf>
    <xf numFmtId="164" fontId="3" fillId="0" borderId="16" xfId="0" applyNumberFormat="1" applyFont="1" applyBorder="1" applyAlignment="1">
      <alignment horizontal="center" vertical="center" shrinkToFit="1"/>
    </xf>
    <xf numFmtId="164" fontId="3" fillId="0" borderId="17" xfId="0" applyNumberFormat="1" applyFont="1" applyBorder="1" applyAlignment="1">
      <alignment horizontal="center" vertical="center" shrinkToFit="1"/>
    </xf>
    <xf numFmtId="164" fontId="3" fillId="0" borderId="3" xfId="0" applyNumberFormat="1" applyFont="1" applyBorder="1" applyAlignment="1">
      <alignment horizontal="center" vertical="center" shrinkToFit="1"/>
    </xf>
    <xf numFmtId="0" fontId="1" fillId="0" borderId="17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1" fillId="0" borderId="12" xfId="0" applyFont="1" applyBorder="1" applyAlignment="1">
      <alignment horizontal="left" vertical="top" wrapText="1" indent="4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 indent="5"/>
    </xf>
    <xf numFmtId="0" fontId="2" fillId="0" borderId="0" xfId="0" applyFont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1" fillId="0" borderId="0" xfId="0" applyFont="1" applyAlignment="1">
      <alignment horizontal="left" vertical="top" wrapText="1" indent="5"/>
    </xf>
    <xf numFmtId="0" fontId="22" fillId="0" borderId="7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22" fillId="0" borderId="17" xfId="0" applyFont="1" applyBorder="1" applyAlignment="1">
      <alignment horizontal="center" vertical="top" wrapText="1"/>
    </xf>
    <xf numFmtId="0" fontId="22" fillId="0" borderId="16" xfId="0" applyFont="1" applyBorder="1" applyAlignment="1">
      <alignment horizontal="center" vertical="top" wrapText="1"/>
    </xf>
    <xf numFmtId="1" fontId="3" fillId="5" borderId="2" xfId="0" applyNumberFormat="1" applyFont="1" applyFill="1" applyBorder="1" applyAlignment="1">
      <alignment horizontal="center" vertical="top" shrinkToFit="1"/>
    </xf>
    <xf numFmtId="1" fontId="3" fillId="5" borderId="3" xfId="0" applyNumberFormat="1" applyFont="1" applyFill="1" applyBorder="1" applyAlignment="1">
      <alignment horizontal="center" vertical="top" shrinkToFit="1"/>
    </xf>
    <xf numFmtId="1" fontId="3" fillId="0" borderId="2" xfId="0" quotePrefix="1" applyNumberFormat="1" applyFont="1" applyBorder="1" applyAlignment="1">
      <alignment horizontal="center" vertical="center" shrinkToFit="1"/>
    </xf>
    <xf numFmtId="1" fontId="3" fillId="0" borderId="7" xfId="0" quotePrefix="1" applyNumberFormat="1" applyFont="1" applyBorder="1" applyAlignment="1">
      <alignment horizontal="center" vertical="center" shrinkToFit="1"/>
    </xf>
    <xf numFmtId="1" fontId="3" fillId="0" borderId="3" xfId="0" quotePrefix="1" applyNumberFormat="1" applyFont="1" applyBorder="1" applyAlignment="1">
      <alignment horizontal="center" vertical="center" shrinkToFit="1"/>
    </xf>
    <xf numFmtId="0" fontId="22" fillId="0" borderId="2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1" fillId="0" borderId="10" xfId="0" applyFont="1" applyBorder="1" applyAlignment="1">
      <alignment horizontal="left" vertical="center" wrapText="1" indent="3"/>
    </xf>
    <xf numFmtId="0" fontId="1" fillId="0" borderId="7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22" fillId="0" borderId="2" xfId="0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left" vertical="top" indent="5" shrinkToFit="1"/>
    </xf>
    <xf numFmtId="164" fontId="3" fillId="0" borderId="7" xfId="0" applyNumberFormat="1" applyFont="1" applyBorder="1" applyAlignment="1">
      <alignment horizontal="left" vertical="top" indent="5" shrinkToFit="1"/>
    </xf>
    <xf numFmtId="164" fontId="3" fillId="0" borderId="3" xfId="0" applyNumberFormat="1" applyFont="1" applyBorder="1" applyAlignment="1">
      <alignment horizontal="left" vertical="top" indent="5" shrinkToFit="1"/>
    </xf>
    <xf numFmtId="0" fontId="1" fillId="2" borderId="2" xfId="0" applyFont="1" applyFill="1" applyBorder="1" applyAlignment="1">
      <alignment horizontal="left" vertical="top" wrapText="1" indent="2"/>
    </xf>
    <xf numFmtId="0" fontId="1" fillId="2" borderId="3" xfId="0" applyFont="1" applyFill="1" applyBorder="1" applyAlignment="1">
      <alignment horizontal="left" vertical="top" wrapText="1" indent="2"/>
    </xf>
    <xf numFmtId="0" fontId="1" fillId="2" borderId="2" xfId="0" applyFont="1" applyFill="1" applyBorder="1" applyAlignment="1">
      <alignment horizontal="left" vertical="top" wrapText="1" indent="6"/>
    </xf>
    <xf numFmtId="0" fontId="1" fillId="2" borderId="3" xfId="0" applyFont="1" applyFill="1" applyBorder="1" applyAlignment="1">
      <alignment horizontal="left" vertical="top" wrapText="1" indent="6"/>
    </xf>
    <xf numFmtId="0" fontId="1" fillId="2" borderId="4" xfId="0" applyFont="1" applyFill="1" applyBorder="1" applyAlignment="1">
      <alignment horizontal="left" vertical="top" wrapText="1" indent="6"/>
    </xf>
    <xf numFmtId="0" fontId="1" fillId="2" borderId="6" xfId="0" applyFont="1" applyFill="1" applyBorder="1" applyAlignment="1">
      <alignment horizontal="left" vertical="top" wrapText="1" indent="6"/>
    </xf>
    <xf numFmtId="0" fontId="1" fillId="3" borderId="2" xfId="0" applyFont="1" applyFill="1" applyBorder="1" applyAlignment="1">
      <alignment horizontal="left" vertical="top" wrapText="1" indent="1"/>
    </xf>
    <xf numFmtId="0" fontId="1" fillId="3" borderId="3" xfId="0" applyFont="1" applyFill="1" applyBorder="1" applyAlignment="1">
      <alignment horizontal="left" vertical="top" wrapText="1" indent="1"/>
    </xf>
    <xf numFmtId="1" fontId="3" fillId="0" borderId="2" xfId="0" applyNumberFormat="1" applyFont="1" applyBorder="1" applyAlignment="1">
      <alignment horizontal="center" vertical="top" shrinkToFit="1"/>
    </xf>
    <xf numFmtId="1" fontId="3" fillId="0" borderId="3" xfId="0" applyNumberFormat="1" applyFont="1" applyBorder="1" applyAlignment="1">
      <alignment horizontal="center" vertical="top" shrinkToFit="1"/>
    </xf>
    <xf numFmtId="0" fontId="0" fillId="0" borderId="13" xfId="0" applyBorder="1" applyAlignment="1">
      <alignment horizontal="left" vertical="center" wrapText="1"/>
    </xf>
    <xf numFmtId="0" fontId="24" fillId="0" borderId="0" xfId="0" applyFont="1" applyAlignment="1">
      <alignment horizontal="left" vertical="top" wrapText="1" indent="5"/>
    </xf>
    <xf numFmtId="0" fontId="15" fillId="0" borderId="0" xfId="0" applyFont="1" applyAlignment="1">
      <alignment horizontal="left" vertical="top" wrapText="1" indent="5"/>
    </xf>
    <xf numFmtId="0" fontId="6" fillId="0" borderId="0" xfId="0" applyFont="1" applyAlignment="1">
      <alignment horizontal="left" vertical="top" wrapText="1" indent="5"/>
    </xf>
    <xf numFmtId="0" fontId="9" fillId="0" borderId="0" xfId="0" applyFont="1" applyAlignment="1">
      <alignment horizontal="left" vertical="top" wrapText="1" indent="8"/>
    </xf>
    <xf numFmtId="0" fontId="5" fillId="0" borderId="0" xfId="0" applyFont="1" applyAlignment="1">
      <alignment horizontal="left" vertical="top" wrapText="1" indent="8"/>
    </xf>
    <xf numFmtId="0" fontId="8" fillId="0" borderId="0" xfId="0" applyFont="1" applyAlignment="1">
      <alignment horizontal="left" vertical="top" wrapText="1" indent="5"/>
    </xf>
    <xf numFmtId="0" fontId="5" fillId="0" borderId="0" xfId="0" applyFont="1" applyAlignment="1">
      <alignment horizontal="left" vertical="top" wrapText="1" indent="5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899464</xdr:colOff>
      <xdr:row>23</xdr:row>
      <xdr:rowOff>0</xdr:rowOff>
    </xdr:from>
    <xdr:ext cx="5632450" cy="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0" y="0"/>
          <a:ext cx="5632450" cy="0"/>
        </a:xfrm>
        <a:custGeom>
          <a:avLst/>
          <a:gdLst/>
          <a:ahLst/>
          <a:cxnLst/>
          <a:rect l="0" t="0" r="0" b="0"/>
          <a:pathLst>
            <a:path w="5632450">
              <a:moveTo>
                <a:pt x="0" y="0"/>
              </a:moveTo>
              <a:lnTo>
                <a:pt x="5632308" y="0"/>
              </a:lnTo>
            </a:path>
          </a:pathLst>
        </a:custGeom>
        <a:ln w="11246">
          <a:solidFill>
            <a:srgbClr val="000000"/>
          </a:solidFill>
          <a:prstDash val="dash"/>
        </a:ln>
      </xdr:spPr>
    </xdr:sp>
    <xdr:clientData/>
  </xdr:oneCellAnchor>
  <xdr:oneCellAnchor>
    <xdr:from>
      <xdr:col>0</xdr:col>
      <xdr:colOff>899464</xdr:colOff>
      <xdr:row>23</xdr:row>
      <xdr:rowOff>0</xdr:rowOff>
    </xdr:from>
    <xdr:ext cx="5719445" cy="0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0" y="0"/>
          <a:ext cx="5719445" cy="0"/>
        </a:xfrm>
        <a:custGeom>
          <a:avLst/>
          <a:gdLst/>
          <a:ahLst/>
          <a:cxnLst/>
          <a:rect l="0" t="0" r="0" b="0"/>
          <a:pathLst>
            <a:path w="5719445">
              <a:moveTo>
                <a:pt x="0" y="0"/>
              </a:moveTo>
              <a:lnTo>
                <a:pt x="5719368" y="0"/>
              </a:lnTo>
            </a:path>
          </a:pathLst>
        </a:custGeom>
        <a:ln w="10346">
          <a:solidFill>
            <a:srgbClr val="000000"/>
          </a:solidFill>
          <a:prstDash val="dash"/>
        </a:ln>
      </xdr:spPr>
    </xdr:sp>
    <xdr:clientData/>
  </xdr:oneCellAnchor>
  <xdr:oneCellAnchor>
    <xdr:from>
      <xdr:col>0</xdr:col>
      <xdr:colOff>899464</xdr:colOff>
      <xdr:row>32</xdr:row>
      <xdr:rowOff>4696</xdr:rowOff>
    </xdr:from>
    <xdr:ext cx="4831715" cy="0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>
        <a:xfrm>
          <a:off x="0" y="0"/>
          <a:ext cx="4831715" cy="0"/>
        </a:xfrm>
        <a:custGeom>
          <a:avLst/>
          <a:gdLst/>
          <a:ahLst/>
          <a:cxnLst/>
          <a:rect l="0" t="0" r="0" b="0"/>
          <a:pathLst>
            <a:path w="4831715">
              <a:moveTo>
                <a:pt x="0" y="0"/>
              </a:moveTo>
              <a:lnTo>
                <a:pt x="4831435" y="0"/>
              </a:lnTo>
            </a:path>
          </a:pathLst>
        </a:custGeom>
        <a:ln w="9393">
          <a:solidFill>
            <a:srgbClr val="000000"/>
          </a:solidFill>
          <a:prstDash val="dash"/>
        </a:ln>
      </xdr:spPr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2"/>
  <sheetViews>
    <sheetView topLeftCell="A3" workbookViewId="0">
      <selection activeCell="J8" sqref="J8:V17"/>
    </sheetView>
  </sheetViews>
  <sheetFormatPr baseColWidth="10" defaultColWidth="8.796875" defaultRowHeight="13" x14ac:dyDescent="0.3"/>
  <cols>
    <col min="1" max="1" width="16" customWidth="1"/>
    <col min="2" max="2" width="11.796875" customWidth="1"/>
    <col min="3" max="3" width="28.69921875" customWidth="1"/>
    <col min="4" max="4" width="12.19921875" customWidth="1"/>
    <col min="5" max="5" width="12.796875" customWidth="1"/>
    <col min="6" max="6" width="52.796875" bestFit="1" customWidth="1"/>
    <col min="7" max="7" width="18" customWidth="1"/>
    <col min="8" max="8" width="2.69921875" customWidth="1"/>
  </cols>
  <sheetData>
    <row r="1" spans="1:8" ht="58.5" customHeight="1" x14ac:dyDescent="0.3">
      <c r="A1" s="148" t="s">
        <v>0</v>
      </c>
      <c r="B1" s="148"/>
      <c r="C1" s="148"/>
      <c r="D1" s="148"/>
      <c r="E1" s="148"/>
      <c r="F1" s="148"/>
      <c r="G1" s="148"/>
      <c r="H1" s="148"/>
    </row>
    <row r="2" spans="1:8" ht="29.9" customHeight="1" x14ac:dyDescent="0.3">
      <c r="A2" s="149" t="s">
        <v>1</v>
      </c>
      <c r="B2" s="149"/>
      <c r="C2" s="149"/>
      <c r="D2" s="149"/>
      <c r="E2" s="149"/>
      <c r="F2" s="149"/>
      <c r="G2" s="149"/>
      <c r="H2" s="149"/>
    </row>
    <row r="3" spans="1:8" ht="45" customHeight="1" x14ac:dyDescent="0.3">
      <c r="A3" s="148" t="s">
        <v>2</v>
      </c>
      <c r="B3" s="148"/>
      <c r="C3" s="148"/>
      <c r="D3" s="148"/>
      <c r="E3" s="148"/>
      <c r="F3" s="148"/>
      <c r="G3" s="148"/>
      <c r="H3" s="148"/>
    </row>
    <row r="4" spans="1:8" ht="45" customHeight="1" x14ac:dyDescent="0.3">
      <c r="A4" s="149" t="s">
        <v>3</v>
      </c>
      <c r="B4" s="149"/>
      <c r="C4" s="149"/>
      <c r="D4" s="149"/>
      <c r="E4" s="149"/>
      <c r="F4" s="149"/>
      <c r="G4" s="149"/>
      <c r="H4" s="149"/>
    </row>
    <row r="5" spans="1:8" ht="40.5" customHeight="1" x14ac:dyDescent="0.3">
      <c r="A5" s="149" t="s">
        <v>4</v>
      </c>
      <c r="B5" s="149"/>
      <c r="C5" s="149"/>
      <c r="D5" s="149"/>
      <c r="E5" s="149"/>
      <c r="F5" s="149"/>
      <c r="G5" s="149"/>
      <c r="H5" s="149"/>
    </row>
    <row r="6" spans="1:8" ht="57.65" customHeight="1" x14ac:dyDescent="0.3">
      <c r="A6" s="136" t="s">
        <v>141</v>
      </c>
      <c r="B6" s="137"/>
      <c r="C6" s="137"/>
      <c r="D6" s="137"/>
      <c r="E6" s="137"/>
      <c r="F6" s="137"/>
      <c r="G6" s="137"/>
      <c r="H6" s="137"/>
    </row>
    <row r="7" spans="1:8" ht="17.25" customHeight="1" x14ac:dyDescent="0.3">
      <c r="A7" s="138" t="s">
        <v>5</v>
      </c>
      <c r="B7" s="138"/>
      <c r="C7" s="138"/>
      <c r="D7" s="138"/>
      <c r="E7" s="138"/>
      <c r="F7" s="138"/>
      <c r="G7" s="138"/>
      <c r="H7" s="138"/>
    </row>
    <row r="8" spans="1:8" ht="17.25" customHeight="1" x14ac:dyDescent="0.3">
      <c r="A8" s="139" t="s">
        <v>6</v>
      </c>
      <c r="B8" s="139" t="s">
        <v>7</v>
      </c>
      <c r="C8" s="141" t="s">
        <v>8</v>
      </c>
      <c r="D8" s="143" t="s">
        <v>9</v>
      </c>
      <c r="E8" s="144"/>
      <c r="F8" s="145"/>
      <c r="G8" s="146" t="s">
        <v>10</v>
      </c>
    </row>
    <row r="9" spans="1:8" ht="46.75" customHeight="1" x14ac:dyDescent="0.3">
      <c r="A9" s="140"/>
      <c r="B9" s="140"/>
      <c r="C9" s="142"/>
      <c r="D9" s="1" t="s">
        <v>11</v>
      </c>
      <c r="E9" s="3" t="s">
        <v>12</v>
      </c>
      <c r="F9" s="4" t="s">
        <v>13</v>
      </c>
      <c r="G9" s="147"/>
    </row>
    <row r="10" spans="1:8" ht="17.25" customHeight="1" x14ac:dyDescent="0.3">
      <c r="A10" s="114">
        <v>76</v>
      </c>
      <c r="B10" s="117" t="s">
        <v>14</v>
      </c>
      <c r="C10" s="5" t="s">
        <v>15</v>
      </c>
      <c r="D10" s="6">
        <v>1</v>
      </c>
      <c r="E10" s="7">
        <v>23.01</v>
      </c>
      <c r="F10" s="94" t="s">
        <v>16</v>
      </c>
      <c r="G10" s="122" t="s">
        <v>17</v>
      </c>
    </row>
    <row r="11" spans="1:8" ht="17.25" customHeight="1" x14ac:dyDescent="0.3">
      <c r="A11" s="115"/>
      <c r="B11" s="118"/>
      <c r="C11" s="5" t="s">
        <v>18</v>
      </c>
      <c r="D11" s="6">
        <v>2</v>
      </c>
      <c r="E11" s="7">
        <v>4.95</v>
      </c>
      <c r="F11" s="95"/>
      <c r="G11" s="123"/>
    </row>
    <row r="12" spans="1:8" ht="17.25" customHeight="1" x14ac:dyDescent="0.3">
      <c r="A12" s="115"/>
      <c r="B12" s="118"/>
      <c r="C12" s="5" t="s">
        <v>15</v>
      </c>
      <c r="D12" s="6">
        <v>3</v>
      </c>
      <c r="E12" s="7">
        <v>10.01</v>
      </c>
      <c r="F12" s="95"/>
      <c r="G12" s="123"/>
    </row>
    <row r="13" spans="1:8" ht="17.25" customHeight="1" x14ac:dyDescent="0.3">
      <c r="A13" s="115"/>
      <c r="B13" s="118"/>
      <c r="C13" s="5" t="s">
        <v>15</v>
      </c>
      <c r="D13" s="6">
        <v>4</v>
      </c>
      <c r="E13" s="7">
        <v>24.27</v>
      </c>
      <c r="F13" s="95"/>
      <c r="G13" s="124"/>
    </row>
    <row r="14" spans="1:8" ht="17.25" customHeight="1" x14ac:dyDescent="0.3">
      <c r="A14" s="115"/>
      <c r="B14" s="118"/>
      <c r="C14" s="5" t="s">
        <v>19</v>
      </c>
      <c r="D14" s="6">
        <v>5</v>
      </c>
      <c r="E14" s="7">
        <v>13.05</v>
      </c>
      <c r="F14" s="95"/>
      <c r="G14" s="33" t="s">
        <v>20</v>
      </c>
    </row>
    <row r="15" spans="1:8" ht="17.25" customHeight="1" x14ac:dyDescent="0.3">
      <c r="A15" s="115"/>
      <c r="B15" s="118"/>
      <c r="C15" s="5" t="s">
        <v>15</v>
      </c>
      <c r="D15" s="6">
        <v>6</v>
      </c>
      <c r="E15" s="7">
        <v>14.45</v>
      </c>
      <c r="F15" s="120"/>
      <c r="G15" s="128" t="s">
        <v>17</v>
      </c>
    </row>
    <row r="16" spans="1:8" ht="17.25" customHeight="1" x14ac:dyDescent="0.3">
      <c r="A16" s="115"/>
      <c r="B16" s="118"/>
      <c r="C16" s="5" t="s">
        <v>15</v>
      </c>
      <c r="D16" s="6">
        <v>7</v>
      </c>
      <c r="E16" s="7">
        <v>23.57</v>
      </c>
      <c r="F16" s="120"/>
      <c r="G16" s="128"/>
    </row>
    <row r="17" spans="1:9" ht="17.25" customHeight="1" x14ac:dyDescent="0.3">
      <c r="A17" s="115"/>
      <c r="B17" s="118"/>
      <c r="C17" s="5" t="s">
        <v>15</v>
      </c>
      <c r="D17" s="6">
        <v>8</v>
      </c>
      <c r="E17" s="7">
        <v>16.350000000000001</v>
      </c>
      <c r="F17" s="120"/>
      <c r="G17" s="128"/>
    </row>
    <row r="18" spans="1:9" ht="17.25" customHeight="1" x14ac:dyDescent="0.3">
      <c r="A18" s="115"/>
      <c r="B18" s="118"/>
      <c r="C18" s="5" t="s">
        <v>15</v>
      </c>
      <c r="D18" s="6">
        <v>9</v>
      </c>
      <c r="E18" s="7">
        <v>17.97</v>
      </c>
      <c r="F18" s="120"/>
      <c r="G18" s="128"/>
    </row>
    <row r="19" spans="1:9" ht="17.25" customHeight="1" x14ac:dyDescent="0.3">
      <c r="A19" s="115"/>
      <c r="B19" s="118"/>
      <c r="C19" s="5" t="s">
        <v>15</v>
      </c>
      <c r="D19" s="6">
        <v>10</v>
      </c>
      <c r="E19" s="7">
        <v>36.6</v>
      </c>
      <c r="F19" s="120"/>
      <c r="G19" s="128"/>
    </row>
    <row r="20" spans="1:9" ht="17.25" customHeight="1" x14ac:dyDescent="0.3">
      <c r="A20" s="115"/>
      <c r="B20" s="118"/>
      <c r="C20" s="5" t="s">
        <v>15</v>
      </c>
      <c r="D20" s="6">
        <v>11</v>
      </c>
      <c r="E20" s="7">
        <v>22.95</v>
      </c>
      <c r="F20" s="121"/>
      <c r="G20" s="128"/>
    </row>
    <row r="21" spans="1:9" ht="17.25" customHeight="1" x14ac:dyDescent="0.3">
      <c r="A21" s="115"/>
      <c r="B21" s="118"/>
      <c r="C21" s="5" t="s">
        <v>21</v>
      </c>
      <c r="D21" s="6">
        <v>12</v>
      </c>
      <c r="E21" s="7">
        <v>141.58000000000001</v>
      </c>
      <c r="F21" s="105" t="s">
        <v>22</v>
      </c>
      <c r="G21" s="128"/>
    </row>
    <row r="22" spans="1:9" ht="17.25" customHeight="1" x14ac:dyDescent="0.3">
      <c r="A22" s="115"/>
      <c r="B22" s="118"/>
      <c r="C22" s="82" t="s">
        <v>23</v>
      </c>
      <c r="D22" s="6">
        <v>13</v>
      </c>
      <c r="E22" s="8">
        <v>23.01</v>
      </c>
      <c r="F22" s="112"/>
      <c r="G22" s="150" t="s">
        <v>155</v>
      </c>
    </row>
    <row r="23" spans="1:9" ht="17.25" customHeight="1" x14ac:dyDescent="0.3">
      <c r="A23" s="115"/>
      <c r="B23" s="118"/>
      <c r="C23" s="82" t="s">
        <v>23</v>
      </c>
      <c r="D23" s="6">
        <v>14</v>
      </c>
      <c r="E23" s="8">
        <v>19.59</v>
      </c>
      <c r="F23" s="113"/>
      <c r="G23" s="151"/>
    </row>
    <row r="24" spans="1:9" ht="17.25" customHeight="1" x14ac:dyDescent="0.3">
      <c r="A24" s="115"/>
      <c r="B24" s="118"/>
      <c r="C24" s="5" t="s">
        <v>19</v>
      </c>
      <c r="D24" s="6">
        <v>15</v>
      </c>
      <c r="E24" s="7">
        <v>8.3699999999999992</v>
      </c>
      <c r="F24" s="8" t="s">
        <v>16</v>
      </c>
      <c r="G24" s="8" t="s">
        <v>20</v>
      </c>
    </row>
    <row r="25" spans="1:9" ht="17.25" customHeight="1" x14ac:dyDescent="0.3">
      <c r="A25" s="115"/>
      <c r="B25" s="118"/>
      <c r="C25" s="82" t="s">
        <v>109</v>
      </c>
      <c r="D25" s="6">
        <v>16</v>
      </c>
      <c r="E25" s="8">
        <v>20.86</v>
      </c>
      <c r="F25" s="125" t="s">
        <v>22</v>
      </c>
      <c r="G25" s="132" t="s">
        <v>17</v>
      </c>
      <c r="I25" s="35"/>
    </row>
    <row r="26" spans="1:9" ht="17.25" customHeight="1" x14ac:dyDescent="0.3">
      <c r="A26" s="115"/>
      <c r="B26" s="118"/>
      <c r="C26" s="82" t="s">
        <v>109</v>
      </c>
      <c r="D26" s="6">
        <v>17</v>
      </c>
      <c r="E26" s="6">
        <v>30</v>
      </c>
      <c r="F26" s="126"/>
      <c r="G26" s="133"/>
      <c r="I26" s="35"/>
    </row>
    <row r="27" spans="1:9" ht="17.25" customHeight="1" x14ac:dyDescent="0.3">
      <c r="A27" s="115"/>
      <c r="B27" s="118"/>
      <c r="C27" s="82" t="s">
        <v>15</v>
      </c>
      <c r="D27" s="6">
        <v>18</v>
      </c>
      <c r="E27" s="7">
        <v>17</v>
      </c>
      <c r="F27" s="126"/>
      <c r="G27" s="133"/>
    </row>
    <row r="28" spans="1:9" ht="17.25" customHeight="1" x14ac:dyDescent="0.3">
      <c r="A28" s="116"/>
      <c r="B28" s="119"/>
      <c r="C28" s="82" t="s">
        <v>23</v>
      </c>
      <c r="D28" s="6">
        <v>19</v>
      </c>
      <c r="E28" s="8">
        <v>22.61</v>
      </c>
      <c r="F28" s="126"/>
      <c r="G28" s="150" t="s">
        <v>155</v>
      </c>
    </row>
    <row r="29" spans="1:9" ht="17.25" customHeight="1" x14ac:dyDescent="0.3">
      <c r="A29" s="92"/>
      <c r="B29" s="92"/>
      <c r="C29" s="83" t="s">
        <v>23</v>
      </c>
      <c r="D29" s="9">
        <v>20</v>
      </c>
      <c r="E29" s="10">
        <v>24.45</v>
      </c>
      <c r="F29" s="127"/>
      <c r="G29" s="151"/>
    </row>
    <row r="30" spans="1:9" ht="17.25" customHeight="1" x14ac:dyDescent="0.3">
      <c r="A30" s="92"/>
      <c r="B30" s="92"/>
      <c r="C30" s="5" t="s">
        <v>19</v>
      </c>
      <c r="D30" s="6">
        <v>21</v>
      </c>
      <c r="E30" s="7">
        <v>4.87</v>
      </c>
      <c r="F30" s="94" t="s">
        <v>16</v>
      </c>
      <c r="G30" s="129" t="s">
        <v>20</v>
      </c>
    </row>
    <row r="31" spans="1:9" ht="17.25" customHeight="1" x14ac:dyDescent="0.3">
      <c r="A31" s="92"/>
      <c r="B31" s="92"/>
      <c r="C31" s="5" t="s">
        <v>24</v>
      </c>
      <c r="D31" s="6">
        <v>22</v>
      </c>
      <c r="E31" s="7">
        <v>11.61</v>
      </c>
      <c r="F31" s="95"/>
      <c r="G31" s="130"/>
    </row>
    <row r="32" spans="1:9" ht="17.25" customHeight="1" x14ac:dyDescent="0.3">
      <c r="A32" s="92"/>
      <c r="B32" s="92"/>
      <c r="C32" s="5" t="s">
        <v>25</v>
      </c>
      <c r="D32" s="6">
        <v>23</v>
      </c>
      <c r="E32" s="7">
        <v>9.33</v>
      </c>
      <c r="F32" s="95"/>
      <c r="G32" s="131"/>
    </row>
    <row r="33" spans="1:7" ht="17.25" customHeight="1" x14ac:dyDescent="0.3">
      <c r="A33" s="92"/>
      <c r="B33" s="92"/>
      <c r="C33" s="5" t="s">
        <v>15</v>
      </c>
      <c r="D33" s="6">
        <v>24</v>
      </c>
      <c r="E33" s="7">
        <v>12.16</v>
      </c>
      <c r="F33" s="95"/>
      <c r="G33" s="132" t="s">
        <v>17</v>
      </c>
    </row>
    <row r="34" spans="1:7" ht="17.25" customHeight="1" x14ac:dyDescent="0.3">
      <c r="A34" s="92"/>
      <c r="B34" s="93"/>
      <c r="C34" s="5" t="s">
        <v>15</v>
      </c>
      <c r="D34" s="6">
        <v>25</v>
      </c>
      <c r="E34" s="7">
        <v>19.41</v>
      </c>
      <c r="F34" s="96"/>
      <c r="G34" s="133"/>
    </row>
    <row r="35" spans="1:7" ht="17.25" customHeight="1" x14ac:dyDescent="0.3">
      <c r="A35" s="92"/>
      <c r="B35" s="97" t="s">
        <v>26</v>
      </c>
      <c r="C35" s="82" t="s">
        <v>15</v>
      </c>
      <c r="D35" s="6">
        <v>101</v>
      </c>
      <c r="E35" s="7">
        <v>22.94</v>
      </c>
      <c r="F35" s="100" t="s">
        <v>22</v>
      </c>
      <c r="G35" s="133"/>
    </row>
    <row r="36" spans="1:7" ht="17.25" customHeight="1" x14ac:dyDescent="0.3">
      <c r="A36" s="92"/>
      <c r="B36" s="98"/>
      <c r="C36" s="5" t="s">
        <v>27</v>
      </c>
      <c r="D36" s="6">
        <v>102</v>
      </c>
      <c r="E36" s="7">
        <v>29.77</v>
      </c>
      <c r="F36" s="101"/>
      <c r="G36" s="134"/>
    </row>
    <row r="37" spans="1:7" ht="17.25" customHeight="1" x14ac:dyDescent="0.3">
      <c r="A37" s="92"/>
      <c r="B37" s="98"/>
      <c r="C37" s="5" t="s">
        <v>28</v>
      </c>
      <c r="D37" s="6">
        <v>103</v>
      </c>
      <c r="E37" s="7">
        <v>12.46</v>
      </c>
      <c r="F37" s="102" t="s">
        <v>16</v>
      </c>
      <c r="G37" s="135" t="s">
        <v>20</v>
      </c>
    </row>
    <row r="38" spans="1:7" ht="17.25" customHeight="1" x14ac:dyDescent="0.3">
      <c r="A38" s="92"/>
      <c r="B38" s="98"/>
      <c r="C38" s="5" t="s">
        <v>29</v>
      </c>
      <c r="D38" s="6">
        <v>104</v>
      </c>
      <c r="E38" s="7">
        <v>10.199999999999999</v>
      </c>
      <c r="F38" s="103"/>
      <c r="G38" s="109"/>
    </row>
    <row r="39" spans="1:7" ht="17.25" customHeight="1" x14ac:dyDescent="0.3">
      <c r="A39" s="92"/>
      <c r="B39" s="98"/>
      <c r="C39" s="82" t="s">
        <v>15</v>
      </c>
      <c r="D39" s="6">
        <v>105</v>
      </c>
      <c r="E39" s="7">
        <v>12</v>
      </c>
      <c r="F39" s="60" t="s">
        <v>22</v>
      </c>
      <c r="G39" s="128" t="s">
        <v>17</v>
      </c>
    </row>
    <row r="40" spans="1:7" ht="17.25" customHeight="1" x14ac:dyDescent="0.3">
      <c r="A40" s="92"/>
      <c r="B40" s="98"/>
      <c r="C40" s="5" t="s">
        <v>15</v>
      </c>
      <c r="D40" s="6">
        <v>106</v>
      </c>
      <c r="E40" s="7">
        <v>15.98</v>
      </c>
      <c r="F40" s="104" t="s">
        <v>16</v>
      </c>
      <c r="G40" s="128"/>
    </row>
    <row r="41" spans="1:7" ht="31" x14ac:dyDescent="0.3">
      <c r="A41" s="92"/>
      <c r="B41" s="98"/>
      <c r="C41" s="67" t="s">
        <v>107</v>
      </c>
      <c r="D41" s="6">
        <v>107</v>
      </c>
      <c r="E41" s="7">
        <v>14.01</v>
      </c>
      <c r="F41" s="103"/>
      <c r="G41" s="69" t="s">
        <v>155</v>
      </c>
    </row>
    <row r="42" spans="1:7" ht="17.25" customHeight="1" x14ac:dyDescent="0.3">
      <c r="A42" s="92"/>
      <c r="B42" s="98"/>
      <c r="C42" s="5" t="s">
        <v>30</v>
      </c>
      <c r="D42" s="6">
        <v>108</v>
      </c>
      <c r="E42" s="7">
        <v>14.99</v>
      </c>
      <c r="F42" s="105" t="s">
        <v>22</v>
      </c>
      <c r="G42" s="128" t="s">
        <v>63</v>
      </c>
    </row>
    <row r="43" spans="1:7" ht="17.25" customHeight="1" x14ac:dyDescent="0.3">
      <c r="A43" s="92"/>
      <c r="B43" s="98"/>
      <c r="C43" s="5" t="s">
        <v>21</v>
      </c>
      <c r="D43" s="6">
        <v>109</v>
      </c>
      <c r="E43" s="7">
        <v>130.15</v>
      </c>
      <c r="F43" s="106"/>
      <c r="G43" s="128"/>
    </row>
    <row r="44" spans="1:7" ht="17.25" customHeight="1" x14ac:dyDescent="0.3">
      <c r="A44" s="92"/>
      <c r="B44" s="98"/>
      <c r="C44" s="82" t="s">
        <v>31</v>
      </c>
      <c r="D44" s="6">
        <v>110</v>
      </c>
      <c r="E44" s="7">
        <v>23.28</v>
      </c>
      <c r="F44" s="106"/>
      <c r="G44" s="128"/>
    </row>
    <row r="45" spans="1:7" ht="17.25" customHeight="1" x14ac:dyDescent="0.3">
      <c r="A45" s="92"/>
      <c r="B45" s="98"/>
      <c r="C45" s="82" t="s">
        <v>15</v>
      </c>
      <c r="D45" s="6">
        <v>111</v>
      </c>
      <c r="E45" s="7">
        <v>24.04</v>
      </c>
      <c r="F45" s="106"/>
      <c r="G45" s="128"/>
    </row>
    <row r="46" spans="1:7" ht="17.25" customHeight="1" x14ac:dyDescent="0.3">
      <c r="A46" s="92"/>
      <c r="B46" s="98"/>
      <c r="C46" s="82" t="s">
        <v>15</v>
      </c>
      <c r="D46" s="6">
        <v>112</v>
      </c>
      <c r="E46" s="7">
        <v>17.25</v>
      </c>
      <c r="F46" s="107"/>
      <c r="G46" s="128"/>
    </row>
    <row r="47" spans="1:7" ht="17.25" customHeight="1" x14ac:dyDescent="0.3">
      <c r="A47" s="92"/>
      <c r="B47" s="98"/>
      <c r="C47" s="82" t="s">
        <v>15</v>
      </c>
      <c r="D47" s="6">
        <v>113</v>
      </c>
      <c r="E47" s="7">
        <v>29.25</v>
      </c>
      <c r="F47" s="60" t="s">
        <v>16</v>
      </c>
      <c r="G47" s="128"/>
    </row>
    <row r="48" spans="1:7" ht="31" x14ac:dyDescent="0.3">
      <c r="A48" s="92"/>
      <c r="B48" s="98"/>
      <c r="C48" s="67" t="s">
        <v>108</v>
      </c>
      <c r="D48" s="6">
        <v>114</v>
      </c>
      <c r="E48" s="7">
        <v>16.8</v>
      </c>
      <c r="F48" s="105" t="s">
        <v>22</v>
      </c>
      <c r="G48" s="70" t="s">
        <v>155</v>
      </c>
    </row>
    <row r="49" spans="1:7" ht="17.25" customHeight="1" x14ac:dyDescent="0.3">
      <c r="A49" s="92"/>
      <c r="B49" s="98"/>
      <c r="C49" s="82" t="s">
        <v>15</v>
      </c>
      <c r="D49" s="8" t="s">
        <v>32</v>
      </c>
      <c r="E49" s="7">
        <v>29.02</v>
      </c>
      <c r="F49" s="106"/>
      <c r="G49" s="128" t="s">
        <v>63</v>
      </c>
    </row>
    <row r="50" spans="1:7" ht="17.25" customHeight="1" x14ac:dyDescent="0.3">
      <c r="A50" s="92"/>
      <c r="B50" s="98"/>
      <c r="C50" s="82" t="s">
        <v>15</v>
      </c>
      <c r="D50" s="8" t="s">
        <v>33</v>
      </c>
      <c r="E50" s="7">
        <v>30.17</v>
      </c>
      <c r="F50" s="106"/>
      <c r="G50" s="128"/>
    </row>
    <row r="51" spans="1:7" ht="17.25" customHeight="1" x14ac:dyDescent="0.3">
      <c r="A51" s="92"/>
      <c r="B51" s="98"/>
      <c r="C51" s="82" t="s">
        <v>15</v>
      </c>
      <c r="D51" s="6">
        <v>121</v>
      </c>
      <c r="E51" s="7">
        <v>17</v>
      </c>
      <c r="F51" s="106"/>
      <c r="G51" s="128"/>
    </row>
    <row r="52" spans="1:7" ht="17.25" customHeight="1" x14ac:dyDescent="0.3">
      <c r="A52" s="92"/>
      <c r="B52" s="98"/>
      <c r="C52" s="82" t="s">
        <v>15</v>
      </c>
      <c r="D52" s="6">
        <v>122</v>
      </c>
      <c r="E52" s="7">
        <v>16.84</v>
      </c>
      <c r="F52" s="106"/>
      <c r="G52" s="128"/>
    </row>
    <row r="53" spans="1:7" ht="17.25" customHeight="1" x14ac:dyDescent="0.3">
      <c r="A53" s="92"/>
      <c r="B53" s="98"/>
      <c r="C53" s="82" t="s">
        <v>15</v>
      </c>
      <c r="D53" s="6">
        <v>123</v>
      </c>
      <c r="E53" s="7">
        <v>17.8</v>
      </c>
      <c r="F53" s="107"/>
      <c r="G53" s="128"/>
    </row>
    <row r="54" spans="1:7" ht="17.25" customHeight="1" x14ac:dyDescent="0.3">
      <c r="A54" s="92"/>
      <c r="B54" s="98"/>
      <c r="C54" s="5" t="s">
        <v>15</v>
      </c>
      <c r="D54" s="6">
        <v>124</v>
      </c>
      <c r="E54" s="7">
        <v>25.87</v>
      </c>
      <c r="F54" s="108" t="s">
        <v>16</v>
      </c>
      <c r="G54" s="128"/>
    </row>
    <row r="55" spans="1:7" ht="17.25" customHeight="1" x14ac:dyDescent="0.3">
      <c r="A55" s="92"/>
      <c r="B55" s="98"/>
      <c r="C55" s="5" t="s">
        <v>19</v>
      </c>
      <c r="D55" s="8" t="s">
        <v>34</v>
      </c>
      <c r="E55" s="7">
        <v>9.85</v>
      </c>
      <c r="F55" s="95"/>
      <c r="G55" s="109" t="s">
        <v>20</v>
      </c>
    </row>
    <row r="56" spans="1:7" ht="17.25" customHeight="1" x14ac:dyDescent="0.3">
      <c r="A56" s="92"/>
      <c r="B56" s="98"/>
      <c r="C56" s="5" t="s">
        <v>24</v>
      </c>
      <c r="D56" s="6">
        <v>127</v>
      </c>
      <c r="E56" s="7">
        <v>12.51</v>
      </c>
      <c r="F56" s="96"/>
      <c r="G56" s="110"/>
    </row>
    <row r="57" spans="1:7" ht="17.25" customHeight="1" x14ac:dyDescent="0.3">
      <c r="A57" s="92"/>
      <c r="B57" s="98"/>
      <c r="C57" s="82" t="s">
        <v>15</v>
      </c>
      <c r="D57" s="6">
        <v>128</v>
      </c>
      <c r="E57" s="7">
        <v>10.27</v>
      </c>
      <c r="F57" s="111" t="s">
        <v>22</v>
      </c>
      <c r="G57" s="97" t="s">
        <v>17</v>
      </c>
    </row>
    <row r="58" spans="1:7" ht="17.25" customHeight="1" x14ac:dyDescent="0.3">
      <c r="A58" s="92"/>
      <c r="B58" s="98"/>
      <c r="C58" s="82" t="s">
        <v>15</v>
      </c>
      <c r="D58" s="6">
        <v>129</v>
      </c>
      <c r="E58" s="7">
        <v>11.99</v>
      </c>
      <c r="F58" s="112"/>
      <c r="G58" s="98"/>
    </row>
    <row r="59" spans="1:7" ht="17.25" customHeight="1" x14ac:dyDescent="0.3">
      <c r="A59" s="93"/>
      <c r="B59" s="99"/>
      <c r="C59" s="82" t="s">
        <v>15</v>
      </c>
      <c r="D59" s="6">
        <v>130</v>
      </c>
      <c r="E59" s="7">
        <v>12</v>
      </c>
      <c r="F59" s="113"/>
      <c r="G59" s="99"/>
    </row>
    <row r="60" spans="1:7" ht="17.25" customHeight="1" x14ac:dyDescent="0.3">
      <c r="A60" s="86"/>
      <c r="B60" s="87"/>
      <c r="C60" s="13" t="s">
        <v>35</v>
      </c>
      <c r="D60" s="90"/>
      <c r="E60" s="14">
        <f>SUM(E10:E59)</f>
        <v>1138.4699999999996</v>
      </c>
      <c r="F60" s="56"/>
      <c r="G60" s="57"/>
    </row>
    <row r="61" spans="1:7" ht="17.25" customHeight="1" x14ac:dyDescent="0.3">
      <c r="A61" s="88"/>
      <c r="B61" s="89"/>
      <c r="C61" s="71" t="s">
        <v>36</v>
      </c>
      <c r="D61" s="91"/>
      <c r="E61" s="14">
        <f>E48+E41+E29+E28+E23+E22</f>
        <v>120.47000000000001</v>
      </c>
      <c r="F61" s="72" t="s">
        <v>154</v>
      </c>
      <c r="G61" s="59"/>
    </row>
    <row r="62" spans="1:7" ht="17.25" customHeight="1" x14ac:dyDescent="0.3">
      <c r="A62" s="88"/>
      <c r="B62" s="89"/>
      <c r="C62" s="13" t="s">
        <v>37</v>
      </c>
      <c r="D62" s="91"/>
      <c r="E62" s="14">
        <f>E60-E61</f>
        <v>1017.9999999999995</v>
      </c>
      <c r="F62" s="58"/>
      <c r="G62" s="59"/>
    </row>
  </sheetData>
  <mergeCells count="43">
    <mergeCell ref="G28:G29"/>
    <mergeCell ref="G39:G40"/>
    <mergeCell ref="G42:G47"/>
    <mergeCell ref="A1:H1"/>
    <mergeCell ref="A2:H2"/>
    <mergeCell ref="A3:H3"/>
    <mergeCell ref="A4:H4"/>
    <mergeCell ref="A5:H5"/>
    <mergeCell ref="A6:H6"/>
    <mergeCell ref="A7:H7"/>
    <mergeCell ref="A8:A9"/>
    <mergeCell ref="B8:B9"/>
    <mergeCell ref="C8:C9"/>
    <mergeCell ref="D8:F8"/>
    <mergeCell ref="G8:G9"/>
    <mergeCell ref="G55:G56"/>
    <mergeCell ref="F57:F59"/>
    <mergeCell ref="A10:A28"/>
    <mergeCell ref="B10:B28"/>
    <mergeCell ref="F10:F20"/>
    <mergeCell ref="G10:G13"/>
    <mergeCell ref="F21:F23"/>
    <mergeCell ref="G57:G59"/>
    <mergeCell ref="F25:F29"/>
    <mergeCell ref="G15:G21"/>
    <mergeCell ref="G30:G32"/>
    <mergeCell ref="G33:G36"/>
    <mergeCell ref="G37:G38"/>
    <mergeCell ref="G49:G54"/>
    <mergeCell ref="G22:G23"/>
    <mergeCell ref="G25:G27"/>
    <mergeCell ref="A60:B62"/>
    <mergeCell ref="D60:D62"/>
    <mergeCell ref="A29:A59"/>
    <mergeCell ref="B29:B34"/>
    <mergeCell ref="F30:F34"/>
    <mergeCell ref="B35:B59"/>
    <mergeCell ref="F35:F36"/>
    <mergeCell ref="F37:F38"/>
    <mergeCell ref="F40:F41"/>
    <mergeCell ref="F42:F46"/>
    <mergeCell ref="F48:F53"/>
    <mergeCell ref="F54:F5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51"/>
  <sheetViews>
    <sheetView topLeftCell="A8" workbookViewId="0">
      <selection activeCell="O3" sqref="O3:V17"/>
    </sheetView>
  </sheetViews>
  <sheetFormatPr baseColWidth="10" defaultColWidth="8.796875" defaultRowHeight="13" x14ac:dyDescent="0.3"/>
  <cols>
    <col min="1" max="1" width="16.19921875" customWidth="1"/>
    <col min="2" max="2" width="11.796875" customWidth="1"/>
    <col min="3" max="3" width="28.19921875" customWidth="1"/>
    <col min="4" max="4" width="12.5" customWidth="1"/>
    <col min="5" max="5" width="12.796875" customWidth="1"/>
    <col min="6" max="6" width="22.5" customWidth="1"/>
    <col min="7" max="7" width="18" customWidth="1"/>
  </cols>
  <sheetData>
    <row r="1" spans="1:20" ht="17.25" customHeight="1" x14ac:dyDescent="0.3">
      <c r="A1" s="139" t="s">
        <v>6</v>
      </c>
      <c r="B1" s="139" t="s">
        <v>7</v>
      </c>
      <c r="C1" s="141" t="s">
        <v>8</v>
      </c>
      <c r="D1" s="143" t="s">
        <v>9</v>
      </c>
      <c r="E1" s="144"/>
      <c r="F1" s="145"/>
      <c r="G1" s="146" t="s">
        <v>10</v>
      </c>
    </row>
    <row r="2" spans="1:20" ht="46.75" customHeight="1" x14ac:dyDescent="0.3">
      <c r="A2" s="140"/>
      <c r="B2" s="140"/>
      <c r="C2" s="142"/>
      <c r="D2" s="1" t="s">
        <v>11</v>
      </c>
      <c r="E2" s="3" t="s">
        <v>38</v>
      </c>
      <c r="F2" s="4" t="s">
        <v>13</v>
      </c>
      <c r="G2" s="147"/>
    </row>
    <row r="3" spans="1:20" ht="17.25" customHeight="1" x14ac:dyDescent="0.3">
      <c r="A3" s="129" t="s">
        <v>39</v>
      </c>
      <c r="B3" s="117" t="s">
        <v>14</v>
      </c>
      <c r="C3" s="5" t="s">
        <v>21</v>
      </c>
      <c r="D3" s="6">
        <v>27</v>
      </c>
      <c r="E3" s="7">
        <v>17</v>
      </c>
      <c r="F3" s="8" t="s">
        <v>22</v>
      </c>
      <c r="G3" s="8" t="s">
        <v>17</v>
      </c>
    </row>
    <row r="4" spans="1:20" ht="17.25" customHeight="1" x14ac:dyDescent="0.3">
      <c r="A4" s="130"/>
      <c r="B4" s="118"/>
      <c r="C4" s="5" t="s">
        <v>29</v>
      </c>
      <c r="D4" s="6">
        <v>26</v>
      </c>
      <c r="E4" s="7">
        <v>12.99</v>
      </c>
      <c r="F4" s="8" t="s">
        <v>16</v>
      </c>
      <c r="G4" s="8" t="s">
        <v>20</v>
      </c>
      <c r="O4" s="85"/>
      <c r="T4" s="85"/>
    </row>
    <row r="5" spans="1:20" ht="17.25" customHeight="1" x14ac:dyDescent="0.3">
      <c r="A5" s="130"/>
      <c r="B5" s="118"/>
      <c r="C5" s="67" t="s">
        <v>107</v>
      </c>
      <c r="D5" s="6">
        <v>28</v>
      </c>
      <c r="E5" s="7">
        <v>25.23</v>
      </c>
      <c r="F5" s="100" t="s">
        <v>22</v>
      </c>
      <c r="G5" s="162" t="s">
        <v>155</v>
      </c>
    </row>
    <row r="6" spans="1:20" ht="17.25" customHeight="1" x14ac:dyDescent="0.3">
      <c r="A6" s="130"/>
      <c r="B6" s="118"/>
      <c r="C6" s="67" t="s">
        <v>107</v>
      </c>
      <c r="D6" s="6">
        <v>29</v>
      </c>
      <c r="E6" s="7">
        <v>27.2</v>
      </c>
      <c r="F6" s="152"/>
      <c r="G6" s="163"/>
    </row>
    <row r="7" spans="1:20" ht="17.25" customHeight="1" x14ac:dyDescent="0.3">
      <c r="A7" s="130"/>
      <c r="B7" s="118"/>
      <c r="C7" s="67" t="s">
        <v>107</v>
      </c>
      <c r="D7" s="6">
        <v>30</v>
      </c>
      <c r="E7" s="7">
        <v>27.55</v>
      </c>
      <c r="F7" s="152"/>
      <c r="G7" s="163"/>
    </row>
    <row r="8" spans="1:20" ht="17.25" customHeight="1" x14ac:dyDescent="0.3">
      <c r="A8" s="130"/>
      <c r="B8" s="119"/>
      <c r="C8" s="67" t="s">
        <v>23</v>
      </c>
      <c r="D8" s="6">
        <v>32</v>
      </c>
      <c r="E8" s="7">
        <v>21.7</v>
      </c>
      <c r="F8" s="101"/>
      <c r="G8" s="151"/>
    </row>
    <row r="9" spans="1:20" ht="17.25" customHeight="1" x14ac:dyDescent="0.3">
      <c r="A9" s="130"/>
      <c r="B9" s="97" t="s">
        <v>26</v>
      </c>
      <c r="C9" s="5" t="s">
        <v>29</v>
      </c>
      <c r="D9" s="6">
        <v>131</v>
      </c>
      <c r="E9" s="7">
        <v>12.99</v>
      </c>
      <c r="F9" s="8" t="s">
        <v>16</v>
      </c>
      <c r="G9" s="8" t="s">
        <v>20</v>
      </c>
    </row>
    <row r="10" spans="1:20" ht="17.25" customHeight="1" x14ac:dyDescent="0.3">
      <c r="A10" s="130"/>
      <c r="B10" s="98"/>
      <c r="C10" s="5" t="s">
        <v>40</v>
      </c>
      <c r="D10" s="6">
        <v>132</v>
      </c>
      <c r="E10" s="7">
        <v>13.89</v>
      </c>
      <c r="F10" s="100" t="s">
        <v>22</v>
      </c>
      <c r="G10" s="8" t="s">
        <v>17</v>
      </c>
    </row>
    <row r="11" spans="1:20" ht="17.25" customHeight="1" x14ac:dyDescent="0.3">
      <c r="A11" s="130"/>
      <c r="B11" s="98"/>
      <c r="C11" s="67" t="s">
        <v>23</v>
      </c>
      <c r="D11" s="8" t="s">
        <v>41</v>
      </c>
      <c r="E11" s="7">
        <v>36.57</v>
      </c>
      <c r="F11" s="152"/>
      <c r="G11" s="162" t="s">
        <v>155</v>
      </c>
    </row>
    <row r="12" spans="1:20" ht="17.25" customHeight="1" x14ac:dyDescent="0.3">
      <c r="A12" s="130"/>
      <c r="B12" s="98"/>
      <c r="C12" s="67" t="s">
        <v>23</v>
      </c>
      <c r="D12" s="6">
        <v>135</v>
      </c>
      <c r="E12" s="7">
        <v>42.16</v>
      </c>
      <c r="F12" s="152"/>
      <c r="G12" s="163"/>
    </row>
    <row r="13" spans="1:20" ht="17.25" customHeight="1" x14ac:dyDescent="0.3">
      <c r="A13" s="131"/>
      <c r="B13" s="99"/>
      <c r="C13" s="67" t="s">
        <v>23</v>
      </c>
      <c r="D13" s="6">
        <v>136</v>
      </c>
      <c r="E13" s="8">
        <v>36.869999999999997</v>
      </c>
      <c r="F13" s="101"/>
      <c r="G13" s="151"/>
    </row>
    <row r="14" spans="1:20" ht="17.25" customHeight="1" x14ac:dyDescent="0.3">
      <c r="A14" s="86"/>
      <c r="B14" s="87"/>
      <c r="C14" s="13" t="s">
        <v>42</v>
      </c>
      <c r="D14" s="90"/>
      <c r="E14" s="14">
        <f>SUM(E3:E13)</f>
        <v>274.14999999999998</v>
      </c>
      <c r="F14" s="56"/>
      <c r="G14" s="57"/>
      <c r="O14" s="7"/>
      <c r="P14" s="7"/>
      <c r="Q14" s="7"/>
      <c r="R14" s="7"/>
      <c r="S14" s="84"/>
    </row>
    <row r="15" spans="1:20" ht="39" x14ac:dyDescent="0.3">
      <c r="A15" s="88"/>
      <c r="B15" s="89"/>
      <c r="C15" s="71" t="s">
        <v>36</v>
      </c>
      <c r="D15" s="91"/>
      <c r="E15" s="14">
        <f>E5+E6+E7+E8+E11+E12+E13</f>
        <v>217.28</v>
      </c>
      <c r="F15" s="72" t="s">
        <v>154</v>
      </c>
      <c r="G15" s="59"/>
    </row>
    <row r="16" spans="1:20" ht="17.25" customHeight="1" x14ac:dyDescent="0.3">
      <c r="A16" s="88"/>
      <c r="B16" s="89"/>
      <c r="C16" s="13" t="s">
        <v>43</v>
      </c>
      <c r="D16" s="91"/>
      <c r="E16" s="14">
        <f>E14-E15</f>
        <v>56.869999999999976</v>
      </c>
      <c r="F16" s="58"/>
      <c r="G16" s="59"/>
    </row>
    <row r="17" spans="1:7" ht="15.75" customHeight="1" x14ac:dyDescent="0.3">
      <c r="A17" s="160"/>
      <c r="B17" s="160"/>
      <c r="C17" s="160"/>
      <c r="D17" s="160"/>
      <c r="E17" s="160"/>
      <c r="F17" s="160"/>
      <c r="G17" s="160"/>
    </row>
    <row r="18" spans="1:7" ht="17.25" customHeight="1" x14ac:dyDescent="0.3">
      <c r="A18" s="139" t="s">
        <v>6</v>
      </c>
      <c r="B18" s="139" t="s">
        <v>7</v>
      </c>
      <c r="C18" s="141" t="s">
        <v>8</v>
      </c>
      <c r="D18" s="143" t="s">
        <v>9</v>
      </c>
      <c r="E18" s="144"/>
      <c r="F18" s="145"/>
      <c r="G18" s="146" t="s">
        <v>10</v>
      </c>
    </row>
    <row r="19" spans="1:7" ht="46.75" customHeight="1" x14ac:dyDescent="0.3">
      <c r="A19" s="140"/>
      <c r="B19" s="140"/>
      <c r="C19" s="142"/>
      <c r="D19" s="1" t="s">
        <v>11</v>
      </c>
      <c r="E19" s="3" t="s">
        <v>38</v>
      </c>
      <c r="F19" s="4" t="s">
        <v>13</v>
      </c>
      <c r="G19" s="161"/>
    </row>
    <row r="20" spans="1:7" ht="17.25" customHeight="1" x14ac:dyDescent="0.3">
      <c r="A20" s="164">
        <v>1</v>
      </c>
      <c r="B20" s="117" t="s">
        <v>14</v>
      </c>
      <c r="C20" s="82" t="s">
        <v>15</v>
      </c>
      <c r="D20" s="6">
        <v>1</v>
      </c>
      <c r="E20" s="7">
        <v>61.97</v>
      </c>
      <c r="F20" s="8" t="s">
        <v>22</v>
      </c>
      <c r="G20" s="132" t="s">
        <v>17</v>
      </c>
    </row>
    <row r="21" spans="1:7" ht="17.25" customHeight="1" x14ac:dyDescent="0.3">
      <c r="A21" s="165"/>
      <c r="B21" s="118"/>
      <c r="C21" s="5" t="s">
        <v>15</v>
      </c>
      <c r="D21" s="6">
        <v>2</v>
      </c>
      <c r="E21" s="7">
        <v>15.09</v>
      </c>
      <c r="F21" s="8" t="s">
        <v>44</v>
      </c>
      <c r="G21" s="133"/>
    </row>
    <row r="22" spans="1:7" ht="17.25" customHeight="1" x14ac:dyDescent="0.3">
      <c r="A22" s="165"/>
      <c r="B22" s="118"/>
      <c r="C22" s="82" t="s">
        <v>15</v>
      </c>
      <c r="D22" s="6">
        <v>3</v>
      </c>
      <c r="E22" s="7">
        <v>14.54</v>
      </c>
      <c r="F22" s="100" t="s">
        <v>22</v>
      </c>
      <c r="G22" s="133"/>
    </row>
    <row r="23" spans="1:7" ht="17.25" customHeight="1" x14ac:dyDescent="0.3">
      <c r="A23" s="165"/>
      <c r="B23" s="118"/>
      <c r="C23" s="5" t="s">
        <v>21</v>
      </c>
      <c r="D23" s="6">
        <v>4</v>
      </c>
      <c r="E23" s="7">
        <v>57.06</v>
      </c>
      <c r="F23" s="152"/>
      <c r="G23" s="133"/>
    </row>
    <row r="24" spans="1:7" ht="17.25" customHeight="1" x14ac:dyDescent="0.3">
      <c r="A24" s="165"/>
      <c r="B24" s="118"/>
      <c r="C24" s="82" t="s">
        <v>15</v>
      </c>
      <c r="D24" s="6">
        <v>5</v>
      </c>
      <c r="E24" s="7">
        <v>19.43</v>
      </c>
      <c r="F24" s="152"/>
      <c r="G24" s="133"/>
    </row>
    <row r="25" spans="1:7" ht="17.25" customHeight="1" x14ac:dyDescent="0.3">
      <c r="A25" s="165"/>
      <c r="B25" s="118"/>
      <c r="C25" s="82" t="s">
        <v>15</v>
      </c>
      <c r="D25" s="6">
        <v>6</v>
      </c>
      <c r="E25" s="7">
        <v>15.42</v>
      </c>
      <c r="F25" s="101"/>
      <c r="G25" s="154"/>
    </row>
    <row r="26" spans="1:7" ht="17.25" customHeight="1" x14ac:dyDescent="0.3">
      <c r="A26" s="165"/>
      <c r="B26" s="118"/>
      <c r="C26" s="5" t="s">
        <v>45</v>
      </c>
      <c r="D26" s="6">
        <v>8</v>
      </c>
      <c r="E26" s="7">
        <v>3.79</v>
      </c>
      <c r="F26" s="102" t="s">
        <v>16</v>
      </c>
      <c r="G26" s="155" t="s">
        <v>20</v>
      </c>
    </row>
    <row r="27" spans="1:7" ht="17.25" customHeight="1" x14ac:dyDescent="0.3">
      <c r="A27" s="165"/>
      <c r="B27" s="118"/>
      <c r="C27" s="5" t="s">
        <v>46</v>
      </c>
      <c r="D27" s="6">
        <v>9</v>
      </c>
      <c r="E27" s="7">
        <v>5.3</v>
      </c>
      <c r="F27" s="153"/>
      <c r="G27" s="155"/>
    </row>
    <row r="28" spans="1:7" ht="17.25" customHeight="1" x14ac:dyDescent="0.3">
      <c r="A28" s="165"/>
      <c r="B28" s="118"/>
      <c r="C28" s="5" t="s">
        <v>24</v>
      </c>
      <c r="D28" s="6">
        <v>10</v>
      </c>
      <c r="E28" s="7">
        <v>1.5</v>
      </c>
      <c r="F28" s="153"/>
      <c r="G28" s="155"/>
    </row>
    <row r="29" spans="1:7" ht="17.25" customHeight="1" x14ac:dyDescent="0.3">
      <c r="A29" s="165"/>
      <c r="B29" s="118"/>
      <c r="C29" s="5" t="s">
        <v>45</v>
      </c>
      <c r="D29" s="6">
        <v>11</v>
      </c>
      <c r="E29" s="7">
        <v>3.5</v>
      </c>
      <c r="F29" s="103"/>
      <c r="G29" s="156"/>
    </row>
    <row r="30" spans="1:7" ht="17.25" customHeight="1" x14ac:dyDescent="0.3">
      <c r="A30" s="165"/>
      <c r="B30" s="119"/>
      <c r="C30" s="82" t="s">
        <v>15</v>
      </c>
      <c r="D30" s="8" t="s">
        <v>47</v>
      </c>
      <c r="E30" s="7">
        <v>33.909999999999997</v>
      </c>
      <c r="F30" s="8" t="s">
        <v>22</v>
      </c>
      <c r="G30" s="132" t="s">
        <v>17</v>
      </c>
    </row>
    <row r="31" spans="1:7" ht="17.25" customHeight="1" x14ac:dyDescent="0.3">
      <c r="A31" s="165"/>
      <c r="B31" s="132" t="s">
        <v>26</v>
      </c>
      <c r="C31" s="5" t="s">
        <v>48</v>
      </c>
      <c r="D31" s="6">
        <v>105</v>
      </c>
      <c r="E31" s="7">
        <v>22.64</v>
      </c>
      <c r="F31" s="132" t="s">
        <v>22</v>
      </c>
      <c r="G31" s="133"/>
    </row>
    <row r="32" spans="1:7" ht="17.25" customHeight="1" x14ac:dyDescent="0.3">
      <c r="A32" s="165"/>
      <c r="B32" s="133"/>
      <c r="C32" s="5" t="s">
        <v>49</v>
      </c>
      <c r="D32" s="6">
        <v>106</v>
      </c>
      <c r="E32" s="7">
        <v>26.88</v>
      </c>
      <c r="F32" s="133"/>
      <c r="G32" s="133"/>
    </row>
    <row r="33" spans="1:9" ht="17.25" customHeight="1" x14ac:dyDescent="0.3">
      <c r="A33" s="165"/>
      <c r="B33" s="133"/>
      <c r="C33" s="5" t="s">
        <v>50</v>
      </c>
      <c r="D33" s="6">
        <v>107</v>
      </c>
      <c r="E33" s="7">
        <v>14.95</v>
      </c>
      <c r="F33" s="133"/>
      <c r="G33" s="133"/>
    </row>
    <row r="34" spans="1:9" ht="17.25" customHeight="1" x14ac:dyDescent="0.3">
      <c r="A34" s="165"/>
      <c r="B34" s="133"/>
      <c r="C34" s="5" t="s">
        <v>51</v>
      </c>
      <c r="D34" s="6">
        <v>108</v>
      </c>
      <c r="E34" s="7">
        <v>23.68</v>
      </c>
      <c r="F34" s="133"/>
      <c r="G34" s="133"/>
    </row>
    <row r="35" spans="1:9" ht="17.25" customHeight="1" x14ac:dyDescent="0.3">
      <c r="A35" s="165"/>
      <c r="B35" s="133"/>
      <c r="C35" s="67" t="s">
        <v>52</v>
      </c>
      <c r="D35" s="6">
        <v>109</v>
      </c>
      <c r="E35" s="7">
        <v>21.01</v>
      </c>
      <c r="F35" s="157"/>
      <c r="G35" s="172" t="s">
        <v>155</v>
      </c>
    </row>
    <row r="36" spans="1:9" ht="17.25" customHeight="1" x14ac:dyDescent="0.3">
      <c r="A36" s="166"/>
      <c r="B36" s="159"/>
      <c r="C36" s="73" t="s">
        <v>52</v>
      </c>
      <c r="D36" s="41">
        <v>110</v>
      </c>
      <c r="E36" s="42">
        <v>21.06</v>
      </c>
      <c r="F36" s="158"/>
      <c r="G36" s="172"/>
    </row>
    <row r="37" spans="1:9" ht="17.25" customHeight="1" x14ac:dyDescent="0.3">
      <c r="A37" s="167" t="s">
        <v>110</v>
      </c>
      <c r="B37" s="169" t="s">
        <v>111</v>
      </c>
      <c r="C37" s="68" t="s">
        <v>112</v>
      </c>
      <c r="D37" s="9">
        <v>103</v>
      </c>
      <c r="E37" s="40">
        <v>22.91</v>
      </c>
      <c r="F37" s="170" t="s">
        <v>114</v>
      </c>
      <c r="G37" s="172"/>
    </row>
    <row r="38" spans="1:9" ht="17.25" customHeight="1" x14ac:dyDescent="0.3">
      <c r="A38" s="165"/>
      <c r="B38" s="133"/>
      <c r="C38" s="67" t="s">
        <v>113</v>
      </c>
      <c r="D38" s="6">
        <v>101</v>
      </c>
      <c r="E38" s="7">
        <v>20.21</v>
      </c>
      <c r="F38" s="157"/>
      <c r="G38" s="172"/>
    </row>
    <row r="39" spans="1:9" ht="17.25" customHeight="1" x14ac:dyDescent="0.3">
      <c r="A39" s="165"/>
      <c r="B39" s="133"/>
      <c r="C39" s="67" t="s">
        <v>113</v>
      </c>
      <c r="D39" s="6">
        <v>102</v>
      </c>
      <c r="E39" s="7">
        <v>20.6</v>
      </c>
      <c r="F39" s="157"/>
      <c r="G39" s="172"/>
    </row>
    <row r="40" spans="1:9" ht="17.25" customHeight="1" x14ac:dyDescent="0.3">
      <c r="A40" s="168"/>
      <c r="B40" s="134"/>
      <c r="C40" s="67" t="s">
        <v>113</v>
      </c>
      <c r="D40" s="6">
        <v>104</v>
      </c>
      <c r="E40" s="7">
        <v>26.22</v>
      </c>
      <c r="F40" s="171"/>
      <c r="G40" s="172"/>
    </row>
    <row r="41" spans="1:9" ht="17.25" customHeight="1" x14ac:dyDescent="0.3">
      <c r="A41" s="86"/>
      <c r="B41" s="87"/>
      <c r="C41" s="13" t="s">
        <v>53</v>
      </c>
      <c r="E41" s="15">
        <f>SUM(E20:E40)</f>
        <v>451.66999999999996</v>
      </c>
      <c r="F41" s="56"/>
      <c r="G41" s="59"/>
    </row>
    <row r="42" spans="1:9" ht="39" x14ac:dyDescent="0.3">
      <c r="A42" s="88"/>
      <c r="B42" s="89"/>
      <c r="C42" s="71" t="s">
        <v>36</v>
      </c>
      <c r="E42" s="14">
        <f>E40+E35+E36+E37+E38+E39</f>
        <v>132.01</v>
      </c>
      <c r="F42" s="72" t="s">
        <v>154</v>
      </c>
      <c r="G42" s="59"/>
    </row>
    <row r="43" spans="1:9" ht="17.25" customHeight="1" x14ac:dyDescent="0.3">
      <c r="A43" s="88"/>
      <c r="B43" s="89"/>
      <c r="C43" s="13" t="s">
        <v>54</v>
      </c>
      <c r="E43" s="14">
        <f>E41-E42</f>
        <v>319.65999999999997</v>
      </c>
      <c r="F43" s="58"/>
      <c r="G43" s="59"/>
    </row>
    <row r="48" spans="1:9" x14ac:dyDescent="0.3">
      <c r="I48" s="34"/>
    </row>
    <row r="49" spans="9:9" x14ac:dyDescent="0.3">
      <c r="I49" s="34"/>
    </row>
    <row r="50" spans="9:9" x14ac:dyDescent="0.3">
      <c r="I50" s="34"/>
    </row>
    <row r="51" spans="9:9" x14ac:dyDescent="0.3">
      <c r="I51" s="34"/>
    </row>
  </sheetData>
  <mergeCells count="34">
    <mergeCell ref="A1:A2"/>
    <mergeCell ref="B1:B2"/>
    <mergeCell ref="C1:C2"/>
    <mergeCell ref="D1:F1"/>
    <mergeCell ref="G1:G2"/>
    <mergeCell ref="A3:A13"/>
    <mergeCell ref="B3:B8"/>
    <mergeCell ref="F5:F8"/>
    <mergeCell ref="G5:G8"/>
    <mergeCell ref="B9:B13"/>
    <mergeCell ref="F10:F13"/>
    <mergeCell ref="G11:G13"/>
    <mergeCell ref="A14:B16"/>
    <mergeCell ref="D14:D16"/>
    <mergeCell ref="A17:G17"/>
    <mergeCell ref="A18:A19"/>
    <mergeCell ref="B18:B19"/>
    <mergeCell ref="C18:C19"/>
    <mergeCell ref="D18:F18"/>
    <mergeCell ref="G18:G19"/>
    <mergeCell ref="A41:B43"/>
    <mergeCell ref="B20:B30"/>
    <mergeCell ref="F22:F25"/>
    <mergeCell ref="F26:F29"/>
    <mergeCell ref="G20:G25"/>
    <mergeCell ref="G26:G29"/>
    <mergeCell ref="F31:F36"/>
    <mergeCell ref="B31:B36"/>
    <mergeCell ref="A20:A36"/>
    <mergeCell ref="A37:A40"/>
    <mergeCell ref="B37:B40"/>
    <mergeCell ref="F37:F40"/>
    <mergeCell ref="G30:G34"/>
    <mergeCell ref="G35:G4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0"/>
  <sheetViews>
    <sheetView topLeftCell="A6" zoomScale="88" zoomScaleNormal="88" workbookViewId="0">
      <selection activeCell="I2" sqref="I2:R18"/>
    </sheetView>
  </sheetViews>
  <sheetFormatPr baseColWidth="10" defaultColWidth="8.796875" defaultRowHeight="13" x14ac:dyDescent="0.3"/>
  <cols>
    <col min="1" max="1" width="16.19921875" customWidth="1"/>
    <col min="2" max="2" width="11.796875" customWidth="1"/>
    <col min="3" max="3" width="28.5" customWidth="1"/>
    <col min="4" max="4" width="12.19921875" customWidth="1"/>
    <col min="5" max="5" width="12.796875" customWidth="1"/>
    <col min="6" max="6" width="22.69921875" customWidth="1"/>
    <col min="7" max="7" width="17.796875" customWidth="1"/>
  </cols>
  <sheetData>
    <row r="1" spans="1:17" ht="17.25" customHeight="1" x14ac:dyDescent="0.3">
      <c r="A1" s="139" t="s">
        <v>6</v>
      </c>
      <c r="B1" s="139" t="s">
        <v>7</v>
      </c>
      <c r="C1" s="177" t="s">
        <v>56</v>
      </c>
      <c r="D1" s="143" t="s">
        <v>9</v>
      </c>
      <c r="E1" s="144"/>
      <c r="F1" s="145"/>
      <c r="G1" s="146" t="s">
        <v>10</v>
      </c>
    </row>
    <row r="2" spans="1:17" ht="46.75" customHeight="1" x14ac:dyDescent="0.3">
      <c r="A2" s="140"/>
      <c r="B2" s="140"/>
      <c r="C2" s="178"/>
      <c r="D2" s="1" t="s">
        <v>11</v>
      </c>
      <c r="E2" s="3" t="s">
        <v>38</v>
      </c>
      <c r="F2" s="16" t="s">
        <v>13</v>
      </c>
      <c r="G2" s="147"/>
    </row>
    <row r="3" spans="1:17" ht="17.25" customHeight="1" x14ac:dyDescent="0.3">
      <c r="A3" s="115">
        <v>27</v>
      </c>
      <c r="B3" s="132" t="s">
        <v>14</v>
      </c>
      <c r="C3" s="5" t="s">
        <v>57</v>
      </c>
      <c r="D3" s="14">
        <v>2</v>
      </c>
      <c r="E3" s="8">
        <v>49.37</v>
      </c>
      <c r="F3" s="95" t="s">
        <v>116</v>
      </c>
      <c r="G3" s="132" t="s">
        <v>63</v>
      </c>
    </row>
    <row r="4" spans="1:17" ht="17.25" customHeight="1" x14ac:dyDescent="0.3">
      <c r="A4" s="115"/>
      <c r="B4" s="133"/>
      <c r="C4" s="5" t="s">
        <v>58</v>
      </c>
      <c r="D4" s="14">
        <v>3</v>
      </c>
      <c r="E4" s="8">
        <v>10.29</v>
      </c>
      <c r="F4" s="95"/>
      <c r="G4" s="133"/>
      <c r="Q4" s="85"/>
    </row>
    <row r="5" spans="1:17" ht="17.25" customHeight="1" x14ac:dyDescent="0.3">
      <c r="A5" s="115"/>
      <c r="B5" s="133"/>
      <c r="C5" s="5" t="s">
        <v>59</v>
      </c>
      <c r="D5" s="14">
        <v>4</v>
      </c>
      <c r="E5" s="65">
        <v>81</v>
      </c>
      <c r="F5" s="95"/>
      <c r="G5" s="133"/>
      <c r="Q5" s="85"/>
    </row>
    <row r="6" spans="1:17" ht="17.25" customHeight="1" x14ac:dyDescent="0.3">
      <c r="A6" s="115"/>
      <c r="B6" s="133"/>
      <c r="C6" s="5" t="s">
        <v>60</v>
      </c>
      <c r="D6" s="14">
        <v>5</v>
      </c>
      <c r="E6" s="8">
        <v>21.95</v>
      </c>
      <c r="F6" s="95"/>
      <c r="G6" s="133"/>
      <c r="Q6" s="85"/>
    </row>
    <row r="7" spans="1:17" ht="17.25" customHeight="1" x14ac:dyDescent="0.3">
      <c r="A7" s="115"/>
      <c r="B7" s="133"/>
      <c r="C7" s="5" t="s">
        <v>61</v>
      </c>
      <c r="D7" s="14">
        <v>6</v>
      </c>
      <c r="E7" s="8">
        <v>7.28</v>
      </c>
      <c r="F7" s="95"/>
      <c r="G7" s="133"/>
      <c r="Q7" s="85"/>
    </row>
    <row r="8" spans="1:17" ht="17.25" customHeight="1" x14ac:dyDescent="0.3">
      <c r="A8" s="115"/>
      <c r="B8" s="133"/>
      <c r="C8" s="29" t="s">
        <v>62</v>
      </c>
      <c r="D8" s="43" t="s">
        <v>115</v>
      </c>
      <c r="E8" s="66">
        <v>4.5</v>
      </c>
      <c r="F8" s="31" t="s">
        <v>16</v>
      </c>
      <c r="G8" s="133"/>
      <c r="Q8" s="85"/>
    </row>
    <row r="9" spans="1:17" ht="17.25" customHeight="1" x14ac:dyDescent="0.3">
      <c r="A9" s="116"/>
      <c r="B9" s="134"/>
      <c r="C9" s="5" t="s">
        <v>64</v>
      </c>
      <c r="D9" s="14">
        <v>1</v>
      </c>
      <c r="E9" s="8">
        <v>54.61</v>
      </c>
      <c r="F9" s="8" t="s">
        <v>65</v>
      </c>
      <c r="G9" s="134"/>
      <c r="Q9" s="85"/>
    </row>
    <row r="10" spans="1:17" ht="17.25" customHeight="1" x14ac:dyDescent="0.3">
      <c r="A10" s="173"/>
      <c r="B10" s="174"/>
      <c r="C10" s="13" t="s">
        <v>66</v>
      </c>
      <c r="D10" s="18"/>
      <c r="E10" s="15">
        <f>SUM(E3:E9)</f>
        <v>229</v>
      </c>
      <c r="F10" s="175"/>
      <c r="G10" s="173"/>
      <c r="Q10" s="85"/>
    </row>
    <row r="11" spans="1:17" ht="15.75" customHeight="1" x14ac:dyDescent="0.3">
      <c r="A11" s="160"/>
      <c r="B11" s="160"/>
      <c r="C11" s="160"/>
      <c r="D11" s="160"/>
      <c r="E11" s="160"/>
      <c r="F11" s="160"/>
      <c r="G11" s="160"/>
      <c r="Q11" s="85"/>
    </row>
    <row r="12" spans="1:17" ht="17.25" customHeight="1" x14ac:dyDescent="0.3">
      <c r="A12" s="139" t="s">
        <v>6</v>
      </c>
      <c r="B12" s="139" t="s">
        <v>7</v>
      </c>
      <c r="C12" s="141" t="s">
        <v>8</v>
      </c>
      <c r="D12" s="143" t="s">
        <v>9</v>
      </c>
      <c r="E12" s="144"/>
      <c r="F12" s="145"/>
      <c r="G12" s="146" t="s">
        <v>10</v>
      </c>
      <c r="Q12" s="85"/>
    </row>
    <row r="13" spans="1:17" ht="46.75" customHeight="1" x14ac:dyDescent="0.3">
      <c r="A13" s="140"/>
      <c r="B13" s="140"/>
      <c r="C13" s="142"/>
      <c r="D13" s="1" t="s">
        <v>11</v>
      </c>
      <c r="E13" s="3" t="s">
        <v>38</v>
      </c>
      <c r="F13" s="16" t="s">
        <v>13</v>
      </c>
      <c r="G13" s="161"/>
      <c r="Q13" s="85"/>
    </row>
    <row r="14" spans="1:17" ht="17.25" customHeight="1" x14ac:dyDescent="0.3">
      <c r="A14" s="114">
        <v>99</v>
      </c>
      <c r="B14" s="132"/>
      <c r="C14" s="5" t="s">
        <v>67</v>
      </c>
      <c r="D14" s="17"/>
      <c r="E14" s="7">
        <v>524.01</v>
      </c>
      <c r="F14" s="61" t="s">
        <v>68</v>
      </c>
      <c r="G14" s="52" t="s">
        <v>17</v>
      </c>
      <c r="Q14" s="85"/>
    </row>
    <row r="15" spans="1:17" ht="31" x14ac:dyDescent="0.3">
      <c r="A15" s="115"/>
      <c r="B15" s="133"/>
      <c r="C15" s="67" t="s">
        <v>107</v>
      </c>
      <c r="D15" s="6">
        <v>2</v>
      </c>
      <c r="E15" s="7">
        <v>17.559999999999999</v>
      </c>
      <c r="F15" s="100" t="s">
        <v>114</v>
      </c>
      <c r="G15" s="69" t="s">
        <v>155</v>
      </c>
      <c r="H15" t="s">
        <v>69</v>
      </c>
      <c r="Q15" s="85"/>
    </row>
    <row r="16" spans="1:17" ht="17.25" customHeight="1" x14ac:dyDescent="0.3">
      <c r="A16" s="115"/>
      <c r="B16" s="133"/>
      <c r="C16" s="5" t="s">
        <v>70</v>
      </c>
      <c r="D16" s="6">
        <v>3</v>
      </c>
      <c r="E16" s="7">
        <v>29.25</v>
      </c>
      <c r="F16" s="152"/>
      <c r="G16" s="52" t="s">
        <v>17</v>
      </c>
      <c r="Q16" s="85"/>
    </row>
    <row r="17" spans="1:7" ht="31" x14ac:dyDescent="0.3">
      <c r="A17" s="115"/>
      <c r="B17" s="133"/>
      <c r="C17" s="67" t="s">
        <v>117</v>
      </c>
      <c r="D17" s="6">
        <v>4</v>
      </c>
      <c r="E17" s="7">
        <v>41.06</v>
      </c>
      <c r="F17" s="176"/>
      <c r="G17" s="70" t="s">
        <v>155</v>
      </c>
    </row>
    <row r="18" spans="1:7" ht="17.25" customHeight="1" x14ac:dyDescent="0.3">
      <c r="A18" s="115"/>
      <c r="B18" s="133"/>
      <c r="C18" s="5" t="s">
        <v>21</v>
      </c>
      <c r="D18" s="6">
        <v>5</v>
      </c>
      <c r="E18" s="7">
        <v>9.25</v>
      </c>
      <c r="F18" s="101"/>
      <c r="G18" s="133" t="s">
        <v>63</v>
      </c>
    </row>
    <row r="19" spans="1:7" ht="17.25" customHeight="1" x14ac:dyDescent="0.3">
      <c r="A19" s="115"/>
      <c r="B19" s="133"/>
      <c r="C19" s="5" t="s">
        <v>144</v>
      </c>
      <c r="D19" s="6">
        <v>6</v>
      </c>
      <c r="E19" s="7">
        <v>23.35</v>
      </c>
      <c r="F19" s="94" t="s">
        <v>16</v>
      </c>
      <c r="G19" s="133"/>
    </row>
    <row r="20" spans="1:7" ht="17.25" customHeight="1" x14ac:dyDescent="0.3">
      <c r="A20" s="115"/>
      <c r="B20" s="133"/>
      <c r="C20" s="5" t="s">
        <v>71</v>
      </c>
      <c r="D20" s="6">
        <v>7</v>
      </c>
      <c r="E20" s="7">
        <v>23.32</v>
      </c>
      <c r="F20" s="95"/>
      <c r="G20" s="134"/>
    </row>
    <row r="21" spans="1:7" ht="17.25" customHeight="1" x14ac:dyDescent="0.3">
      <c r="A21" s="115"/>
      <c r="B21" s="44"/>
      <c r="C21" s="5" t="s">
        <v>72</v>
      </c>
      <c r="D21" s="6">
        <v>8</v>
      </c>
      <c r="E21" s="49"/>
      <c r="F21" s="95"/>
      <c r="G21" s="132" t="s">
        <v>20</v>
      </c>
    </row>
    <row r="22" spans="1:7" ht="17.25" customHeight="1" x14ac:dyDescent="0.3">
      <c r="A22" s="115"/>
      <c r="B22" s="44"/>
      <c r="C22" s="5" t="s">
        <v>73</v>
      </c>
      <c r="D22" s="6">
        <v>9</v>
      </c>
      <c r="E22" s="49"/>
      <c r="F22" s="95"/>
      <c r="G22" s="133"/>
    </row>
    <row r="23" spans="1:7" ht="17.25" customHeight="1" x14ac:dyDescent="0.3">
      <c r="A23" s="115"/>
      <c r="B23" s="44"/>
      <c r="C23" s="5" t="s">
        <v>46</v>
      </c>
      <c r="D23" s="6">
        <v>10</v>
      </c>
      <c r="E23" s="7">
        <v>8.8699999999999992</v>
      </c>
      <c r="F23" s="95"/>
      <c r="G23" s="133"/>
    </row>
    <row r="24" spans="1:7" ht="17.25" customHeight="1" x14ac:dyDescent="0.3">
      <c r="A24" s="115"/>
      <c r="B24" s="44"/>
      <c r="C24" s="5" t="s">
        <v>24</v>
      </c>
      <c r="D24" s="6">
        <v>11</v>
      </c>
      <c r="E24" s="7">
        <v>7.45</v>
      </c>
      <c r="F24" s="95"/>
      <c r="G24" s="133"/>
    </row>
    <row r="25" spans="1:7" ht="17.25" customHeight="1" x14ac:dyDescent="0.3">
      <c r="A25" s="115"/>
      <c r="B25" s="44"/>
      <c r="C25" s="5" t="s">
        <v>74</v>
      </c>
      <c r="D25" s="6">
        <v>12</v>
      </c>
      <c r="E25" s="7">
        <v>5.32</v>
      </c>
      <c r="F25" s="95"/>
      <c r="G25" s="133"/>
    </row>
    <row r="26" spans="1:7" ht="17.25" customHeight="1" x14ac:dyDescent="0.3">
      <c r="A26" s="115"/>
      <c r="B26" s="44"/>
      <c r="C26" s="5" t="s">
        <v>75</v>
      </c>
      <c r="D26" s="6">
        <v>13</v>
      </c>
      <c r="E26" s="7">
        <v>3.19</v>
      </c>
      <c r="F26" s="95"/>
      <c r="G26" s="133"/>
    </row>
    <row r="27" spans="1:7" ht="17.25" customHeight="1" x14ac:dyDescent="0.3">
      <c r="A27" s="116"/>
      <c r="B27" s="45"/>
      <c r="C27" s="5" t="s">
        <v>75</v>
      </c>
      <c r="D27" s="6">
        <v>14</v>
      </c>
      <c r="E27" s="7">
        <v>3.25</v>
      </c>
      <c r="F27" s="96"/>
      <c r="G27" s="134"/>
    </row>
    <row r="28" spans="1:7" ht="17.25" customHeight="1" x14ac:dyDescent="0.3">
      <c r="A28" s="173"/>
      <c r="B28" s="174"/>
      <c r="C28" s="13" t="s">
        <v>76</v>
      </c>
      <c r="D28" s="18"/>
      <c r="E28" s="15">
        <v>714.02</v>
      </c>
      <c r="F28" s="175"/>
      <c r="G28" s="173"/>
    </row>
    <row r="29" spans="1:7" ht="39" x14ac:dyDescent="0.3">
      <c r="C29" s="71" t="s">
        <v>36</v>
      </c>
      <c r="E29" s="14">
        <f>E15+E17</f>
        <v>58.620000000000005</v>
      </c>
      <c r="F29" s="72" t="s">
        <v>154</v>
      </c>
    </row>
    <row r="30" spans="1:7" ht="15" x14ac:dyDescent="0.3">
      <c r="C30" s="13" t="s">
        <v>118</v>
      </c>
      <c r="E30" s="14">
        <f>E28-E29</f>
        <v>655.4</v>
      </c>
    </row>
  </sheetData>
  <mergeCells count="25">
    <mergeCell ref="A1:A2"/>
    <mergeCell ref="B1:B2"/>
    <mergeCell ref="C1:C2"/>
    <mergeCell ref="D1:F1"/>
    <mergeCell ref="G1:G2"/>
    <mergeCell ref="A3:A9"/>
    <mergeCell ref="F3:F7"/>
    <mergeCell ref="B3:B9"/>
    <mergeCell ref="G3:G9"/>
    <mergeCell ref="A10:B10"/>
    <mergeCell ref="F10:G10"/>
    <mergeCell ref="A11:G11"/>
    <mergeCell ref="A12:A13"/>
    <mergeCell ref="B12:B13"/>
    <mergeCell ref="C12:C13"/>
    <mergeCell ref="D12:F12"/>
    <mergeCell ref="G12:G13"/>
    <mergeCell ref="A28:B28"/>
    <mergeCell ref="F28:G28"/>
    <mergeCell ref="A14:A27"/>
    <mergeCell ref="F15:F18"/>
    <mergeCell ref="F19:F27"/>
    <mergeCell ref="B14:B20"/>
    <mergeCell ref="G21:G27"/>
    <mergeCell ref="G18:G2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54"/>
  <sheetViews>
    <sheetView workbookViewId="0">
      <selection activeCell="J7" sqref="J7:O24"/>
    </sheetView>
  </sheetViews>
  <sheetFormatPr baseColWidth="10" defaultColWidth="8.796875" defaultRowHeight="13" x14ac:dyDescent="0.3"/>
  <cols>
    <col min="1" max="1" width="16.19921875" customWidth="1"/>
    <col min="2" max="2" width="11.796875" customWidth="1"/>
    <col min="3" max="3" width="28.19921875" customWidth="1"/>
    <col min="4" max="4" width="12.5" customWidth="1"/>
    <col min="5" max="5" width="12.796875" customWidth="1"/>
    <col min="6" max="6" width="22.5" customWidth="1"/>
    <col min="7" max="7" width="18" customWidth="1"/>
    <col min="8" max="8" width="2.69921875" customWidth="1"/>
  </cols>
  <sheetData>
    <row r="1" spans="1:11" ht="17.25" customHeight="1" x14ac:dyDescent="0.3">
      <c r="A1" s="139" t="s">
        <v>6</v>
      </c>
      <c r="B1" s="139" t="s">
        <v>124</v>
      </c>
      <c r="C1" s="141" t="s">
        <v>8</v>
      </c>
      <c r="D1" s="143" t="s">
        <v>9</v>
      </c>
      <c r="E1" s="144"/>
      <c r="F1" s="145"/>
      <c r="G1" s="146" t="s">
        <v>10</v>
      </c>
    </row>
    <row r="2" spans="1:11" ht="46.75" customHeight="1" x14ac:dyDescent="0.3">
      <c r="A2" s="140"/>
      <c r="B2" s="140"/>
      <c r="C2" s="142"/>
      <c r="D2" s="1" t="s">
        <v>11</v>
      </c>
      <c r="E2" s="3" t="s">
        <v>38</v>
      </c>
      <c r="F2" s="20" t="s">
        <v>13</v>
      </c>
      <c r="G2" s="161"/>
    </row>
    <row r="3" spans="1:11" ht="17.25" customHeight="1" x14ac:dyDescent="0.3">
      <c r="A3" s="114">
        <v>102</v>
      </c>
      <c r="B3" s="200" t="s">
        <v>119</v>
      </c>
      <c r="C3" s="67" t="s">
        <v>77</v>
      </c>
      <c r="D3" s="6">
        <v>1</v>
      </c>
      <c r="E3" s="7">
        <v>80.75</v>
      </c>
      <c r="F3" s="108" t="s">
        <v>16</v>
      </c>
      <c r="G3" s="70" t="s">
        <v>155</v>
      </c>
    </row>
    <row r="4" spans="1:11" ht="17.25" customHeight="1" x14ac:dyDescent="0.3">
      <c r="A4" s="115"/>
      <c r="B4" s="184"/>
      <c r="C4" s="5" t="s">
        <v>15</v>
      </c>
      <c r="D4" s="6">
        <v>2</v>
      </c>
      <c r="E4" s="7">
        <v>24.18</v>
      </c>
      <c r="F4" s="95"/>
      <c r="G4" s="169" t="s">
        <v>17</v>
      </c>
    </row>
    <row r="5" spans="1:11" ht="17.25" customHeight="1" x14ac:dyDescent="0.3">
      <c r="A5" s="115"/>
      <c r="B5" s="184"/>
      <c r="C5" s="5" t="s">
        <v>15</v>
      </c>
      <c r="D5" s="6">
        <v>3</v>
      </c>
      <c r="E5" s="7">
        <v>14.13</v>
      </c>
      <c r="F5" s="95"/>
      <c r="G5" s="133"/>
    </row>
    <row r="6" spans="1:11" ht="17.25" customHeight="1" x14ac:dyDescent="0.3">
      <c r="A6" s="115"/>
      <c r="B6" s="184"/>
      <c r="C6" s="5" t="s">
        <v>15</v>
      </c>
      <c r="D6" s="6">
        <v>4</v>
      </c>
      <c r="E6" s="7">
        <v>14.21</v>
      </c>
      <c r="F6" s="95"/>
      <c r="G6" s="133"/>
    </row>
    <row r="7" spans="1:11" ht="17.25" customHeight="1" x14ac:dyDescent="0.3">
      <c r="A7" s="115"/>
      <c r="B7" s="184"/>
      <c r="C7" s="5" t="s">
        <v>78</v>
      </c>
      <c r="D7" s="6">
        <v>5</v>
      </c>
      <c r="E7" s="7">
        <v>17.09</v>
      </c>
      <c r="F7" s="95"/>
      <c r="G7" s="134"/>
    </row>
    <row r="8" spans="1:11" ht="17.25" customHeight="1" x14ac:dyDescent="0.3">
      <c r="A8" s="115"/>
      <c r="B8" s="184"/>
      <c r="C8" s="5" t="s">
        <v>29</v>
      </c>
      <c r="D8" s="21"/>
      <c r="E8" s="7">
        <v>5.04</v>
      </c>
      <c r="F8" s="95"/>
      <c r="G8" s="135" t="s">
        <v>20</v>
      </c>
    </row>
    <row r="9" spans="1:11" ht="17.25" customHeight="1" x14ac:dyDescent="0.3">
      <c r="A9" s="115"/>
      <c r="B9" s="184"/>
      <c r="C9" s="5" t="s">
        <v>29</v>
      </c>
      <c r="D9" s="21"/>
      <c r="E9" s="7">
        <v>5.08</v>
      </c>
      <c r="F9" s="95"/>
      <c r="G9" s="109"/>
    </row>
    <row r="10" spans="1:11" ht="17.25" customHeight="1" x14ac:dyDescent="0.3">
      <c r="A10" s="115"/>
      <c r="B10" s="185"/>
      <c r="C10" s="5" t="s">
        <v>79</v>
      </c>
      <c r="D10" s="21"/>
      <c r="E10" s="7">
        <v>16.14</v>
      </c>
      <c r="F10" s="95"/>
      <c r="G10" s="32" t="s">
        <v>17</v>
      </c>
    </row>
    <row r="11" spans="1:11" ht="17.25" customHeight="1" x14ac:dyDescent="0.3">
      <c r="A11" s="115"/>
      <c r="B11" s="62" t="s">
        <v>158</v>
      </c>
      <c r="C11" s="67" t="s">
        <v>80</v>
      </c>
      <c r="D11" s="6">
        <v>6</v>
      </c>
      <c r="E11" s="7">
        <v>78.86</v>
      </c>
      <c r="F11" s="120"/>
      <c r="G11" s="70" t="s">
        <v>155</v>
      </c>
    </row>
    <row r="12" spans="1:11" ht="15.75" customHeight="1" x14ac:dyDescent="0.3">
      <c r="A12" s="115"/>
      <c r="B12" s="186" t="s">
        <v>157</v>
      </c>
      <c r="C12" s="5" t="s">
        <v>145</v>
      </c>
      <c r="D12" s="17"/>
      <c r="E12" s="7">
        <v>10</v>
      </c>
      <c r="F12" s="95"/>
      <c r="G12" s="198" t="s">
        <v>20</v>
      </c>
    </row>
    <row r="13" spans="1:11" ht="17.25" customHeight="1" x14ac:dyDescent="0.3">
      <c r="A13" s="115"/>
      <c r="B13" s="183"/>
      <c r="C13" s="5" t="s">
        <v>146</v>
      </c>
      <c r="E13" s="40">
        <v>15</v>
      </c>
      <c r="F13" s="197"/>
      <c r="G13" s="199"/>
    </row>
    <row r="14" spans="1:11" ht="17.25" customHeight="1" x14ac:dyDescent="0.3">
      <c r="A14" s="115"/>
      <c r="B14" s="187"/>
      <c r="C14" s="5" t="s">
        <v>81</v>
      </c>
      <c r="D14" s="6">
        <v>8</v>
      </c>
      <c r="E14" s="40">
        <v>566.21</v>
      </c>
      <c r="F14" s="95"/>
      <c r="G14" s="97" t="s">
        <v>17</v>
      </c>
      <c r="J14" s="85"/>
      <c r="K14" s="85"/>
    </row>
    <row r="15" spans="1:11" ht="17.25" customHeight="1" x14ac:dyDescent="0.3">
      <c r="A15" s="115"/>
      <c r="B15" s="183" t="s">
        <v>120</v>
      </c>
      <c r="C15" s="5" t="s">
        <v>82</v>
      </c>
      <c r="D15" s="6">
        <v>9</v>
      </c>
      <c r="E15" s="7">
        <v>31.39</v>
      </c>
      <c r="F15" s="96"/>
      <c r="G15" s="98"/>
      <c r="J15" s="85"/>
      <c r="K15" s="85"/>
    </row>
    <row r="16" spans="1:11" ht="17.25" customHeight="1" x14ac:dyDescent="0.3">
      <c r="A16" s="115"/>
      <c r="B16" s="184"/>
      <c r="C16" s="5" t="s">
        <v>83</v>
      </c>
      <c r="D16" s="6">
        <v>10</v>
      </c>
      <c r="E16" s="7">
        <v>14.31</v>
      </c>
      <c r="F16" s="100" t="s">
        <v>22</v>
      </c>
      <c r="G16" s="98"/>
      <c r="J16" s="85"/>
      <c r="K16" s="85"/>
    </row>
    <row r="17" spans="1:11" ht="17.25" customHeight="1" x14ac:dyDescent="0.3">
      <c r="A17" s="115"/>
      <c r="B17" s="184"/>
      <c r="C17" s="5" t="s">
        <v>15</v>
      </c>
      <c r="D17" s="6">
        <v>11</v>
      </c>
      <c r="E17" s="7">
        <v>14.73</v>
      </c>
      <c r="F17" s="101"/>
      <c r="G17" s="98"/>
      <c r="J17" s="85"/>
      <c r="K17" s="85"/>
    </row>
    <row r="18" spans="1:11" ht="17.25" customHeight="1" x14ac:dyDescent="0.3">
      <c r="A18" s="115"/>
      <c r="B18" s="184"/>
      <c r="C18" s="5" t="s">
        <v>84</v>
      </c>
      <c r="D18" s="6">
        <v>12</v>
      </c>
      <c r="E18" s="7">
        <v>61.92</v>
      </c>
      <c r="F18" s="94" t="s">
        <v>16</v>
      </c>
      <c r="G18" s="99"/>
    </row>
    <row r="19" spans="1:11" ht="17.25" customHeight="1" x14ac:dyDescent="0.3">
      <c r="A19" s="115"/>
      <c r="B19" s="184"/>
      <c r="C19" s="5" t="s">
        <v>19</v>
      </c>
      <c r="D19" s="188">
        <v>9.31</v>
      </c>
      <c r="E19" s="7">
        <v>9.86</v>
      </c>
      <c r="F19" s="95"/>
      <c r="G19" s="125" t="s">
        <v>20</v>
      </c>
    </row>
    <row r="20" spans="1:11" ht="17.25" customHeight="1" x14ac:dyDescent="0.3">
      <c r="A20" s="115"/>
      <c r="B20" s="185"/>
      <c r="C20" s="5" t="s">
        <v>19</v>
      </c>
      <c r="D20" s="189"/>
      <c r="E20" s="7">
        <v>6</v>
      </c>
      <c r="F20" s="95"/>
      <c r="G20" s="127"/>
    </row>
    <row r="21" spans="1:11" ht="31" x14ac:dyDescent="0.3">
      <c r="A21" s="115"/>
      <c r="B21" s="186" t="s">
        <v>159</v>
      </c>
      <c r="C21" s="67" t="s">
        <v>147</v>
      </c>
      <c r="D21" s="50"/>
      <c r="E21" s="7">
        <v>68</v>
      </c>
      <c r="F21" s="95"/>
      <c r="G21" s="69" t="s">
        <v>155</v>
      </c>
    </row>
    <row r="22" spans="1:11" ht="17.25" customHeight="1" x14ac:dyDescent="0.3">
      <c r="A22" s="116"/>
      <c r="B22" s="196"/>
      <c r="C22" s="36" t="s">
        <v>156</v>
      </c>
      <c r="D22" s="21"/>
      <c r="E22" s="7">
        <f>5+5</f>
        <v>10</v>
      </c>
      <c r="F22" s="96"/>
      <c r="G22" s="8" t="s">
        <v>17</v>
      </c>
    </row>
    <row r="23" spans="1:11" ht="17.25" customHeight="1" x14ac:dyDescent="0.3">
      <c r="A23" s="86"/>
      <c r="B23" s="87"/>
      <c r="C23" s="13" t="s">
        <v>85</v>
      </c>
      <c r="D23" s="90"/>
      <c r="E23" s="14">
        <f>SUM(E3:E22)</f>
        <v>1062.9000000000001</v>
      </c>
      <c r="F23" s="56"/>
      <c r="G23" s="57"/>
    </row>
    <row r="24" spans="1:11" ht="39" x14ac:dyDescent="0.3">
      <c r="A24" s="88"/>
      <c r="B24" s="89"/>
      <c r="C24" s="71" t="s">
        <v>86</v>
      </c>
      <c r="D24" s="91"/>
      <c r="E24" s="63">
        <f>E3+E11+E21</f>
        <v>227.61</v>
      </c>
      <c r="F24" s="75" t="s">
        <v>154</v>
      </c>
      <c r="G24" s="59"/>
    </row>
    <row r="25" spans="1:11" ht="17.25" customHeight="1" x14ac:dyDescent="0.3">
      <c r="A25" s="88"/>
      <c r="B25" s="89"/>
      <c r="C25" s="13" t="s">
        <v>87</v>
      </c>
      <c r="D25" s="91"/>
      <c r="E25" s="14">
        <f>E23-E24</f>
        <v>835.29000000000008</v>
      </c>
      <c r="F25" s="58"/>
      <c r="G25" s="59"/>
    </row>
    <row r="26" spans="1:11" ht="30.75" customHeight="1" x14ac:dyDescent="0.3">
      <c r="A26" s="88"/>
      <c r="B26" s="88"/>
      <c r="C26" s="88"/>
      <c r="D26" s="88"/>
      <c r="E26" s="88"/>
      <c r="F26" s="88"/>
      <c r="G26" s="88"/>
    </row>
    <row r="27" spans="1:11" ht="15.5" x14ac:dyDescent="0.3">
      <c r="A27" s="139" t="s">
        <v>6</v>
      </c>
      <c r="B27" s="139" t="s">
        <v>7</v>
      </c>
      <c r="C27" s="141" t="s">
        <v>8</v>
      </c>
      <c r="D27" s="143" t="s">
        <v>9</v>
      </c>
      <c r="E27" s="144"/>
      <c r="F27" s="145"/>
      <c r="G27" s="146" t="s">
        <v>10</v>
      </c>
    </row>
    <row r="28" spans="1:11" ht="31" x14ac:dyDescent="0.3">
      <c r="A28" s="140"/>
      <c r="B28" s="140"/>
      <c r="C28" s="142"/>
      <c r="D28" s="1" t="s">
        <v>11</v>
      </c>
      <c r="E28" s="3" t="s">
        <v>38</v>
      </c>
      <c r="F28" s="20" t="s">
        <v>13</v>
      </c>
      <c r="G28" s="147"/>
    </row>
    <row r="29" spans="1:11" ht="15.5" x14ac:dyDescent="0.3">
      <c r="A29" s="190" t="s">
        <v>133</v>
      </c>
      <c r="B29" s="193" t="s">
        <v>124</v>
      </c>
      <c r="C29" s="36" t="s">
        <v>125</v>
      </c>
      <c r="D29" s="21"/>
      <c r="E29" s="7">
        <v>135</v>
      </c>
      <c r="F29" s="37" t="s">
        <v>114</v>
      </c>
      <c r="G29" s="132" t="s">
        <v>17</v>
      </c>
    </row>
    <row r="30" spans="1:11" ht="15.5" x14ac:dyDescent="0.3">
      <c r="A30" s="191"/>
      <c r="B30" s="194"/>
      <c r="C30" s="36" t="s">
        <v>126</v>
      </c>
      <c r="D30" s="21"/>
      <c r="E30" s="7">
        <v>17</v>
      </c>
      <c r="F30" s="37" t="s">
        <v>114</v>
      </c>
      <c r="G30" s="133"/>
    </row>
    <row r="31" spans="1:11" ht="15.5" x14ac:dyDescent="0.3">
      <c r="A31" s="191"/>
      <c r="B31" s="194"/>
      <c r="C31" s="36" t="s">
        <v>127</v>
      </c>
      <c r="D31" s="21"/>
      <c r="E31" s="7">
        <v>105</v>
      </c>
      <c r="F31" s="37" t="s">
        <v>114</v>
      </c>
      <c r="G31" s="133"/>
    </row>
    <row r="32" spans="1:11" ht="15.5" x14ac:dyDescent="0.3">
      <c r="A32" s="191"/>
      <c r="B32" s="194"/>
      <c r="C32" s="36" t="s">
        <v>128</v>
      </c>
      <c r="D32" s="21"/>
      <c r="E32" s="7">
        <v>25</v>
      </c>
      <c r="F32" s="39" t="s">
        <v>137</v>
      </c>
      <c r="G32" s="133"/>
    </row>
    <row r="33" spans="1:7" ht="15.5" x14ac:dyDescent="0.3">
      <c r="A33" s="191"/>
      <c r="B33" s="194"/>
      <c r="C33" s="36" t="s">
        <v>129</v>
      </c>
      <c r="D33" s="21"/>
      <c r="E33" s="7">
        <v>24.5</v>
      </c>
      <c r="F33" s="39" t="s">
        <v>137</v>
      </c>
      <c r="G33" s="134"/>
    </row>
    <row r="34" spans="1:7" ht="15.5" x14ac:dyDescent="0.3">
      <c r="A34" s="191"/>
      <c r="B34" s="194"/>
      <c r="C34" s="36" t="s">
        <v>130</v>
      </c>
      <c r="D34" s="21"/>
      <c r="E34" s="7">
        <v>15.7</v>
      </c>
      <c r="F34" s="38" t="s">
        <v>138</v>
      </c>
      <c r="G34" s="125" t="s">
        <v>20</v>
      </c>
    </row>
    <row r="35" spans="1:7" ht="15.5" x14ac:dyDescent="0.3">
      <c r="A35" s="191"/>
      <c r="B35" s="194"/>
      <c r="C35" s="36" t="s">
        <v>131</v>
      </c>
      <c r="D35" s="21"/>
      <c r="E35" s="7">
        <v>12</v>
      </c>
      <c r="F35" s="38" t="s">
        <v>138</v>
      </c>
      <c r="G35" s="126"/>
    </row>
    <row r="36" spans="1:7" ht="15.5" x14ac:dyDescent="0.3">
      <c r="A36" s="191"/>
      <c r="B36" s="194"/>
      <c r="C36" s="67" t="s">
        <v>136</v>
      </c>
      <c r="D36" s="21"/>
      <c r="E36" s="7">
        <v>6.4</v>
      </c>
      <c r="F36" s="37" t="s">
        <v>114</v>
      </c>
      <c r="G36" s="162" t="s">
        <v>155</v>
      </c>
    </row>
    <row r="37" spans="1:7" ht="16.5" customHeight="1" x14ac:dyDescent="0.3">
      <c r="A37" s="191"/>
      <c r="B37" s="194"/>
      <c r="C37" s="67" t="s">
        <v>148</v>
      </c>
      <c r="D37" s="21"/>
      <c r="E37" s="7">
        <v>12</v>
      </c>
      <c r="F37" s="37" t="s">
        <v>114</v>
      </c>
      <c r="G37" s="163"/>
    </row>
    <row r="38" spans="1:7" ht="16.5" customHeight="1" x14ac:dyDescent="0.3">
      <c r="A38" s="191"/>
      <c r="B38" s="194"/>
      <c r="C38" s="67" t="s">
        <v>149</v>
      </c>
      <c r="D38" s="21"/>
      <c r="E38" s="7">
        <v>36</v>
      </c>
      <c r="F38" s="37" t="s">
        <v>114</v>
      </c>
      <c r="G38" s="151"/>
    </row>
    <row r="39" spans="1:7" ht="16.5" customHeight="1" x14ac:dyDescent="0.3">
      <c r="A39" s="191"/>
      <c r="B39" s="195"/>
      <c r="C39" s="5" t="s">
        <v>132</v>
      </c>
      <c r="D39" s="21"/>
      <c r="E39" s="7">
        <v>70</v>
      </c>
      <c r="F39" s="37" t="s">
        <v>114</v>
      </c>
      <c r="G39" s="38" t="s">
        <v>17</v>
      </c>
    </row>
    <row r="40" spans="1:7" ht="15.5" x14ac:dyDescent="0.3">
      <c r="A40" s="191"/>
      <c r="B40" s="186" t="s">
        <v>111</v>
      </c>
      <c r="C40" s="5" t="s">
        <v>132</v>
      </c>
      <c r="D40" s="21"/>
      <c r="E40" s="51">
        <v>70</v>
      </c>
      <c r="F40" s="64" t="s">
        <v>114</v>
      </c>
      <c r="G40" s="52" t="s">
        <v>17</v>
      </c>
    </row>
    <row r="41" spans="1:7" ht="15.5" x14ac:dyDescent="0.3">
      <c r="A41" s="191"/>
      <c r="B41" s="183"/>
      <c r="C41" s="5" t="s">
        <v>150</v>
      </c>
      <c r="D41" s="21"/>
      <c r="E41" s="51">
        <v>25</v>
      </c>
      <c r="F41" s="64" t="s">
        <v>114</v>
      </c>
      <c r="G41" s="52" t="s">
        <v>17</v>
      </c>
    </row>
    <row r="42" spans="1:7" ht="15.5" x14ac:dyDescent="0.3">
      <c r="A42" s="191"/>
      <c r="B42" s="183"/>
      <c r="C42" s="5" t="s">
        <v>151</v>
      </c>
      <c r="D42" s="21"/>
      <c r="E42" s="7">
        <v>17</v>
      </c>
      <c r="F42" s="38" t="s">
        <v>138</v>
      </c>
      <c r="G42" s="38" t="s">
        <v>17</v>
      </c>
    </row>
    <row r="43" spans="1:7" ht="15.5" x14ac:dyDescent="0.3">
      <c r="A43" s="191"/>
      <c r="B43" s="183"/>
      <c r="C43" s="5" t="s">
        <v>134</v>
      </c>
      <c r="D43" s="21"/>
      <c r="E43" s="7">
        <v>16</v>
      </c>
      <c r="F43" s="38" t="s">
        <v>138</v>
      </c>
      <c r="G43" s="46" t="s">
        <v>20</v>
      </c>
    </row>
    <row r="44" spans="1:7" ht="15.5" x14ac:dyDescent="0.3">
      <c r="A44" s="192"/>
      <c r="B44" s="183"/>
      <c r="C44" s="5" t="s">
        <v>135</v>
      </c>
      <c r="D44" s="21"/>
      <c r="E44" s="7">
        <v>49.5</v>
      </c>
      <c r="F44" s="37" t="s">
        <v>114</v>
      </c>
      <c r="G44" s="38" t="s">
        <v>17</v>
      </c>
    </row>
    <row r="45" spans="1:7" ht="15" x14ac:dyDescent="0.3">
      <c r="A45" s="57"/>
      <c r="B45" s="76"/>
      <c r="C45" s="13" t="s">
        <v>121</v>
      </c>
      <c r="D45" s="78"/>
      <c r="E45" s="14">
        <f>SUM(E29:E44)</f>
        <v>636.09999999999991</v>
      </c>
      <c r="F45" s="56"/>
      <c r="G45" s="57"/>
    </row>
    <row r="46" spans="1:7" ht="23.5" customHeight="1" x14ac:dyDescent="0.3">
      <c r="A46" s="59"/>
      <c r="B46" s="77"/>
      <c r="C46" s="71" t="s">
        <v>122</v>
      </c>
      <c r="D46" s="79"/>
      <c r="E46" s="14">
        <f>E36+E37+E38</f>
        <v>54.4</v>
      </c>
      <c r="F46" s="75" t="s">
        <v>154</v>
      </c>
      <c r="G46" s="59"/>
    </row>
    <row r="47" spans="1:7" ht="15" x14ac:dyDescent="0.3">
      <c r="A47" s="59"/>
      <c r="B47" s="77"/>
      <c r="C47" s="13" t="s">
        <v>123</v>
      </c>
      <c r="D47" s="79"/>
      <c r="E47" s="14">
        <f>E45-E46</f>
        <v>581.69999999999993</v>
      </c>
      <c r="F47" s="58"/>
      <c r="G47" s="59"/>
    </row>
    <row r="48" spans="1:7" x14ac:dyDescent="0.3">
      <c r="A48" s="59"/>
      <c r="B48" s="59"/>
      <c r="C48" s="59"/>
      <c r="D48" s="59"/>
      <c r="E48" s="59"/>
      <c r="F48" s="59"/>
      <c r="G48" s="59"/>
    </row>
    <row r="49" spans="1:8" ht="17.25" customHeight="1" x14ac:dyDescent="0.3">
      <c r="A49" s="180" t="s">
        <v>142</v>
      </c>
      <c r="B49" s="180"/>
      <c r="C49" s="180"/>
      <c r="D49" s="22"/>
      <c r="E49" s="14">
        <f>'Table 1'!E60+'Table 2'!E14+'Table 2'!E41+'Table 3'!E10+'Table 3'!E28+E23+E45</f>
        <v>4506.3099999999995</v>
      </c>
      <c r="F49" s="23" t="s">
        <v>88</v>
      </c>
      <c r="G49" s="24"/>
    </row>
    <row r="50" spans="1:8" ht="17.25" customHeight="1" x14ac:dyDescent="0.3">
      <c r="A50" s="180" t="s">
        <v>143</v>
      </c>
      <c r="B50" s="180"/>
      <c r="C50" s="180"/>
      <c r="D50" s="181"/>
      <c r="E50" s="74">
        <f>'Table 1'!E61+'Table 2'!E15+'Table 2'!E42+'Table 3'!E29+'Table 4'!E24+'Table 4'!E46</f>
        <v>810.39</v>
      </c>
      <c r="F50" s="23" t="s">
        <v>88</v>
      </c>
      <c r="G50" s="24"/>
    </row>
    <row r="51" spans="1:8" ht="17.25" customHeight="1" x14ac:dyDescent="0.3">
      <c r="A51" s="180" t="s">
        <v>89</v>
      </c>
      <c r="B51" s="180"/>
      <c r="C51" s="180"/>
      <c r="D51" s="22"/>
      <c r="E51" s="14">
        <f>E49-E50</f>
        <v>3695.9199999999996</v>
      </c>
      <c r="F51" s="23" t="s">
        <v>88</v>
      </c>
      <c r="G51" s="24"/>
    </row>
    <row r="52" spans="1:8" ht="17.149999999999999" customHeight="1" x14ac:dyDescent="0.3">
      <c r="A52" s="182"/>
      <c r="B52" s="182"/>
      <c r="C52" s="182"/>
      <c r="D52" s="182"/>
      <c r="E52" s="182"/>
      <c r="F52" s="182"/>
      <c r="G52" s="182"/>
      <c r="H52" s="182"/>
    </row>
    <row r="53" spans="1:8" ht="20.149999999999999" customHeight="1" x14ac:dyDescent="0.3">
      <c r="A53" s="149" t="s">
        <v>160</v>
      </c>
      <c r="B53" s="179"/>
      <c r="C53" s="179"/>
      <c r="D53" s="179"/>
      <c r="E53" s="179"/>
      <c r="F53" s="179"/>
      <c r="G53" s="179"/>
      <c r="H53" s="179"/>
    </row>
    <row r="54" spans="1:8" ht="29.9" customHeight="1" x14ac:dyDescent="0.3">
      <c r="A54" s="149"/>
      <c r="B54" s="149"/>
      <c r="C54" s="149"/>
      <c r="D54" s="149"/>
      <c r="E54" s="149"/>
      <c r="F54" s="149"/>
      <c r="G54" s="149"/>
      <c r="H54" s="149"/>
    </row>
  </sheetData>
  <mergeCells count="39">
    <mergeCell ref="G4:G7"/>
    <mergeCell ref="B21:B22"/>
    <mergeCell ref="A27:A28"/>
    <mergeCell ref="B27:B28"/>
    <mergeCell ref="C27:C28"/>
    <mergeCell ref="D27:F27"/>
    <mergeCell ref="G27:G28"/>
    <mergeCell ref="A3:A22"/>
    <mergeCell ref="F3:F15"/>
    <mergeCell ref="G8:G9"/>
    <mergeCell ref="G14:G18"/>
    <mergeCell ref="F16:F17"/>
    <mergeCell ref="F18:F22"/>
    <mergeCell ref="G12:G13"/>
    <mergeCell ref="G19:G20"/>
    <mergeCell ref="B3:B10"/>
    <mergeCell ref="A1:A2"/>
    <mergeCell ref="B1:B2"/>
    <mergeCell ref="C1:C2"/>
    <mergeCell ref="D1:F1"/>
    <mergeCell ref="G1:G2"/>
    <mergeCell ref="B15:B20"/>
    <mergeCell ref="B12:B14"/>
    <mergeCell ref="D19:D20"/>
    <mergeCell ref="A23:B25"/>
    <mergeCell ref="D23:D25"/>
    <mergeCell ref="A53:H53"/>
    <mergeCell ref="A54:H54"/>
    <mergeCell ref="A26:G26"/>
    <mergeCell ref="A49:C49"/>
    <mergeCell ref="A50:D50"/>
    <mergeCell ref="A51:C51"/>
    <mergeCell ref="A52:H52"/>
    <mergeCell ref="A29:A44"/>
    <mergeCell ref="B29:B39"/>
    <mergeCell ref="G29:G33"/>
    <mergeCell ref="G34:G35"/>
    <mergeCell ref="G36:G38"/>
    <mergeCell ref="B40:B4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9"/>
  <sheetViews>
    <sheetView workbookViewId="0">
      <selection activeCell="L4" sqref="L4:L13"/>
    </sheetView>
  </sheetViews>
  <sheetFormatPr baseColWidth="10" defaultColWidth="8.796875" defaultRowHeight="13" x14ac:dyDescent="0.3"/>
  <cols>
    <col min="1" max="2" width="17.19921875" customWidth="1"/>
    <col min="3" max="3" width="37.796875" customWidth="1"/>
    <col min="4" max="4" width="15.796875" customWidth="1"/>
    <col min="5" max="5" width="17.296875" customWidth="1"/>
    <col min="6" max="6" width="16.5" customWidth="1"/>
    <col min="7" max="7" width="3.296875" customWidth="1"/>
  </cols>
  <sheetData>
    <row r="1" spans="1:7" ht="45.25" customHeight="1" x14ac:dyDescent="0.3">
      <c r="A1" s="215" t="s">
        <v>161</v>
      </c>
      <c r="B1" s="215"/>
      <c r="C1" s="215"/>
      <c r="D1" s="215"/>
      <c r="E1" s="215"/>
      <c r="F1" s="215"/>
      <c r="G1" s="215"/>
    </row>
    <row r="2" spans="1:7" ht="17.25" customHeight="1" x14ac:dyDescent="0.3">
      <c r="A2" s="138" t="s">
        <v>90</v>
      </c>
      <c r="B2" s="138"/>
      <c r="C2" s="138"/>
      <c r="D2" s="138"/>
      <c r="E2" s="138"/>
      <c r="F2" s="138"/>
      <c r="G2" s="138"/>
    </row>
    <row r="3" spans="1:7" ht="17.25" customHeight="1" x14ac:dyDescent="0.3">
      <c r="A3" s="204" t="s">
        <v>6</v>
      </c>
      <c r="B3" s="141" t="s">
        <v>7</v>
      </c>
      <c r="C3" s="206" t="s">
        <v>8</v>
      </c>
      <c r="D3" s="208" t="s">
        <v>9</v>
      </c>
      <c r="E3" s="209"/>
      <c r="F3" s="210" t="s">
        <v>91</v>
      </c>
    </row>
    <row r="4" spans="1:7" ht="46.75" customHeight="1" x14ac:dyDescent="0.3">
      <c r="A4" s="205"/>
      <c r="B4" s="142"/>
      <c r="C4" s="207"/>
      <c r="D4" s="25" t="s">
        <v>11</v>
      </c>
      <c r="E4" s="2" t="s">
        <v>92</v>
      </c>
      <c r="F4" s="211"/>
    </row>
    <row r="5" spans="1:7" ht="17.25" customHeight="1" x14ac:dyDescent="0.3">
      <c r="A5" s="212">
        <v>76</v>
      </c>
      <c r="B5" s="11" t="s">
        <v>14</v>
      </c>
      <c r="C5" s="21"/>
      <c r="D5" s="21"/>
      <c r="E5" s="7">
        <v>144</v>
      </c>
      <c r="F5" s="135" t="s">
        <v>93</v>
      </c>
    </row>
    <row r="6" spans="1:7" ht="17.25" customHeight="1" x14ac:dyDescent="0.3">
      <c r="A6" s="213"/>
      <c r="B6" s="5" t="s">
        <v>26</v>
      </c>
      <c r="C6" s="80" t="s">
        <v>162</v>
      </c>
      <c r="D6" s="21"/>
      <c r="E6" s="7">
        <v>144</v>
      </c>
      <c r="F6" s="110"/>
    </row>
    <row r="7" spans="1:7" ht="17.25" customHeight="1" x14ac:dyDescent="0.3">
      <c r="A7" s="173"/>
      <c r="B7" s="174"/>
      <c r="C7" s="13" t="s">
        <v>35</v>
      </c>
      <c r="D7" s="18"/>
      <c r="E7" s="15">
        <f>SUM(E5:E6)</f>
        <v>288</v>
      </c>
      <c r="F7" s="19"/>
    </row>
    <row r="8" spans="1:7" ht="28" customHeight="1" x14ac:dyDescent="0.3">
      <c r="A8" s="214"/>
      <c r="B8" s="214"/>
      <c r="C8" s="214"/>
      <c r="D8" s="214"/>
      <c r="E8" s="214"/>
      <c r="F8" s="214"/>
    </row>
    <row r="9" spans="1:7" ht="17.25" customHeight="1" x14ac:dyDescent="0.3">
      <c r="A9" s="204" t="s">
        <v>6</v>
      </c>
      <c r="B9" s="141" t="s">
        <v>7</v>
      </c>
      <c r="C9" s="206" t="s">
        <v>8</v>
      </c>
      <c r="D9" s="208" t="s">
        <v>9</v>
      </c>
      <c r="E9" s="209"/>
      <c r="F9" s="210" t="s">
        <v>91</v>
      </c>
    </row>
    <row r="10" spans="1:7" ht="46.75" customHeight="1" x14ac:dyDescent="0.3">
      <c r="A10" s="205"/>
      <c r="B10" s="142"/>
      <c r="C10" s="207"/>
      <c r="D10" s="25" t="s">
        <v>11</v>
      </c>
      <c r="E10" s="2" t="s">
        <v>92</v>
      </c>
      <c r="F10" s="211"/>
    </row>
    <row r="11" spans="1:7" ht="17.25" customHeight="1" x14ac:dyDescent="0.3">
      <c r="A11" s="102" t="s">
        <v>39</v>
      </c>
      <c r="B11" s="11" t="s">
        <v>14</v>
      </c>
      <c r="C11" s="21"/>
      <c r="D11" s="21"/>
      <c r="E11" s="7">
        <f>E5/3</f>
        <v>48</v>
      </c>
      <c r="F11" s="135" t="s">
        <v>93</v>
      </c>
    </row>
    <row r="12" spans="1:7" ht="17.25" customHeight="1" x14ac:dyDescent="0.3">
      <c r="A12" s="103"/>
      <c r="B12" s="5" t="s">
        <v>26</v>
      </c>
      <c r="C12" s="80" t="s">
        <v>162</v>
      </c>
      <c r="D12" s="21"/>
      <c r="E12" s="7">
        <f>E6/3</f>
        <v>48</v>
      </c>
      <c r="F12" s="110"/>
    </row>
    <row r="13" spans="1:7" ht="17.25" customHeight="1" x14ac:dyDescent="0.3">
      <c r="A13" s="173"/>
      <c r="B13" s="174"/>
      <c r="C13" s="13" t="s">
        <v>42</v>
      </c>
      <c r="D13" s="18"/>
      <c r="E13" s="15">
        <f>SUM(E11:E12)</f>
        <v>96</v>
      </c>
      <c r="F13" s="19"/>
    </row>
    <row r="14" spans="1:7" ht="41.9" customHeight="1" x14ac:dyDescent="0.3">
      <c r="A14" s="81"/>
      <c r="B14" s="81"/>
      <c r="C14" s="81"/>
      <c r="D14" s="81"/>
      <c r="E14" s="81"/>
      <c r="F14" s="81"/>
    </row>
    <row r="15" spans="1:7" ht="17.25" customHeight="1" x14ac:dyDescent="0.3">
      <c r="A15" s="204" t="s">
        <v>6</v>
      </c>
      <c r="B15" s="141" t="s">
        <v>7</v>
      </c>
      <c r="C15" s="206" t="s">
        <v>8</v>
      </c>
      <c r="D15" s="208" t="s">
        <v>9</v>
      </c>
      <c r="E15" s="209"/>
      <c r="F15" s="210" t="s">
        <v>91</v>
      </c>
    </row>
    <row r="16" spans="1:7" ht="46.75" customHeight="1" x14ac:dyDescent="0.3">
      <c r="A16" s="205"/>
      <c r="B16" s="142"/>
      <c r="C16" s="207"/>
      <c r="D16" s="25" t="s">
        <v>11</v>
      </c>
      <c r="E16" s="2" t="s">
        <v>92</v>
      </c>
      <c r="F16" s="211"/>
    </row>
    <row r="17" spans="1:6" ht="17.25" customHeight="1" x14ac:dyDescent="0.3">
      <c r="A17" s="201">
        <v>1</v>
      </c>
      <c r="B17" s="11" t="s">
        <v>14</v>
      </c>
      <c r="C17" s="21"/>
      <c r="D17" s="21"/>
      <c r="E17" s="7">
        <v>68</v>
      </c>
      <c r="F17" s="135" t="s">
        <v>93</v>
      </c>
    </row>
    <row r="18" spans="1:6" ht="17.25" customHeight="1" x14ac:dyDescent="0.3">
      <c r="A18" s="202"/>
      <c r="B18" s="11" t="s">
        <v>94</v>
      </c>
      <c r="C18" s="21"/>
      <c r="D18" s="21"/>
      <c r="E18" s="7">
        <v>12</v>
      </c>
      <c r="F18" s="109"/>
    </row>
    <row r="19" spans="1:6" ht="17.25" customHeight="1" x14ac:dyDescent="0.3">
      <c r="A19" s="202"/>
      <c r="B19" s="11" t="s">
        <v>94</v>
      </c>
      <c r="C19" s="21"/>
      <c r="D19" s="21"/>
      <c r="E19" s="7">
        <v>12</v>
      </c>
      <c r="F19" s="109"/>
    </row>
    <row r="20" spans="1:6" ht="17.25" customHeight="1" x14ac:dyDescent="0.3">
      <c r="A20" s="202"/>
      <c r="B20" s="11" t="s">
        <v>95</v>
      </c>
      <c r="C20" s="21"/>
      <c r="D20" s="21"/>
      <c r="E20" s="7">
        <v>12</v>
      </c>
      <c r="F20" s="109"/>
    </row>
    <row r="21" spans="1:6" ht="17.25" customHeight="1" x14ac:dyDescent="0.3">
      <c r="A21" s="202"/>
      <c r="B21" s="11" t="s">
        <v>69</v>
      </c>
      <c r="C21" s="21"/>
      <c r="D21" s="21"/>
      <c r="E21" s="7">
        <v>12</v>
      </c>
      <c r="F21" s="109"/>
    </row>
    <row r="22" spans="1:6" ht="17.25" customHeight="1" x14ac:dyDescent="0.3">
      <c r="A22" s="202"/>
      <c r="B22" s="11" t="s">
        <v>69</v>
      </c>
      <c r="C22" s="21"/>
      <c r="D22" s="21"/>
      <c r="E22" s="7">
        <v>12</v>
      </c>
      <c r="F22" s="109"/>
    </row>
    <row r="23" spans="1:6" ht="17.25" customHeight="1" x14ac:dyDescent="0.3">
      <c r="A23" s="203"/>
      <c r="B23" s="11" t="s">
        <v>55</v>
      </c>
      <c r="C23" s="21"/>
      <c r="D23" s="21"/>
      <c r="E23" s="7">
        <v>12</v>
      </c>
      <c r="F23" s="110"/>
    </row>
    <row r="24" spans="1:6" ht="15" x14ac:dyDescent="0.3">
      <c r="C24" s="13" t="s">
        <v>53</v>
      </c>
      <c r="E24" s="15">
        <f>SUM(E17:E23)</f>
        <v>140</v>
      </c>
    </row>
    <row r="25" spans="1:6" ht="42" customHeight="1" x14ac:dyDescent="0.3"/>
    <row r="26" spans="1:6" ht="17.25" customHeight="1" x14ac:dyDescent="0.3">
      <c r="A26" s="204" t="s">
        <v>6</v>
      </c>
      <c r="B26" s="141" t="s">
        <v>7</v>
      </c>
      <c r="C26" s="206" t="s">
        <v>8</v>
      </c>
      <c r="D26" s="208" t="s">
        <v>9</v>
      </c>
      <c r="E26" s="209"/>
      <c r="F26" s="210" t="s">
        <v>91</v>
      </c>
    </row>
    <row r="27" spans="1:6" ht="46.75" customHeight="1" x14ac:dyDescent="0.3">
      <c r="A27" s="205"/>
      <c r="B27" s="142"/>
      <c r="C27" s="207"/>
      <c r="D27" s="25" t="s">
        <v>11</v>
      </c>
      <c r="E27" s="2" t="s">
        <v>92</v>
      </c>
      <c r="F27" s="211"/>
    </row>
    <row r="28" spans="1:6" ht="17.25" customHeight="1" x14ac:dyDescent="0.3">
      <c r="A28" s="6">
        <v>27</v>
      </c>
      <c r="B28" s="11" t="s">
        <v>14</v>
      </c>
      <c r="C28" s="21"/>
      <c r="D28" s="21"/>
      <c r="E28" s="15">
        <v>72</v>
      </c>
      <c r="F28" s="12" t="s">
        <v>93</v>
      </c>
    </row>
    <row r="29" spans="1:6" ht="17.25" customHeight="1" x14ac:dyDescent="0.3">
      <c r="A29" s="173"/>
      <c r="B29" s="174"/>
      <c r="C29" s="13" t="s">
        <v>66</v>
      </c>
      <c r="D29" s="18"/>
      <c r="E29" s="15">
        <v>72</v>
      </c>
      <c r="F29" s="19"/>
    </row>
  </sheetData>
  <mergeCells count="32">
    <mergeCell ref="A1:G1"/>
    <mergeCell ref="A2:G2"/>
    <mergeCell ref="A3:A4"/>
    <mergeCell ref="B3:B4"/>
    <mergeCell ref="C3:C4"/>
    <mergeCell ref="D3:E3"/>
    <mergeCell ref="F3:F4"/>
    <mergeCell ref="A5:A6"/>
    <mergeCell ref="F5:F6"/>
    <mergeCell ref="A7:B7"/>
    <mergeCell ref="A8:F8"/>
    <mergeCell ref="A9:A10"/>
    <mergeCell ref="B9:B10"/>
    <mergeCell ref="C9:C10"/>
    <mergeCell ref="D9:E9"/>
    <mergeCell ref="F9:F10"/>
    <mergeCell ref="A11:A12"/>
    <mergeCell ref="F11:F12"/>
    <mergeCell ref="A13:B13"/>
    <mergeCell ref="A15:A16"/>
    <mergeCell ref="B15:B16"/>
    <mergeCell ref="C15:C16"/>
    <mergeCell ref="D15:E15"/>
    <mergeCell ref="F15:F16"/>
    <mergeCell ref="A29:B29"/>
    <mergeCell ref="A17:A23"/>
    <mergeCell ref="F17:F23"/>
    <mergeCell ref="A26:A27"/>
    <mergeCell ref="B26:B27"/>
    <mergeCell ref="C26:C27"/>
    <mergeCell ref="D26:E26"/>
    <mergeCell ref="F26:F2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33"/>
  <sheetViews>
    <sheetView tabSelected="1" topLeftCell="B1" workbookViewId="0">
      <selection activeCell="K5" sqref="K5:K9"/>
    </sheetView>
  </sheetViews>
  <sheetFormatPr baseColWidth="10" defaultColWidth="8.796875" defaultRowHeight="13" x14ac:dyDescent="0.3"/>
  <cols>
    <col min="1" max="2" width="17.19921875" customWidth="1"/>
    <col min="3" max="3" width="37.796875" customWidth="1"/>
    <col min="4" max="4" width="15.796875" customWidth="1"/>
    <col min="5" max="5" width="17.296875" customWidth="1"/>
    <col min="6" max="6" width="16.5" customWidth="1"/>
    <col min="7" max="7" width="3.296875" customWidth="1"/>
  </cols>
  <sheetData>
    <row r="1" spans="1:6" ht="17.25" customHeight="1" x14ac:dyDescent="0.3">
      <c r="A1" s="204" t="s">
        <v>6</v>
      </c>
      <c r="B1" s="141" t="s">
        <v>7</v>
      </c>
      <c r="C1" s="206" t="s">
        <v>8</v>
      </c>
      <c r="D1" s="208" t="s">
        <v>9</v>
      </c>
      <c r="E1" s="209"/>
      <c r="F1" s="210" t="s">
        <v>91</v>
      </c>
    </row>
    <row r="2" spans="1:6" ht="46.75" customHeight="1" x14ac:dyDescent="0.3">
      <c r="A2" s="205"/>
      <c r="B2" s="142"/>
      <c r="C2" s="207"/>
      <c r="D2" s="25" t="s">
        <v>11</v>
      </c>
      <c r="E2" s="2" t="s">
        <v>92</v>
      </c>
      <c r="F2" s="211"/>
    </row>
    <row r="3" spans="1:6" ht="17.25" customHeight="1" x14ac:dyDescent="0.3">
      <c r="A3" s="6">
        <v>99</v>
      </c>
      <c r="B3" s="11" t="s">
        <v>14</v>
      </c>
      <c r="C3" s="21"/>
      <c r="D3" s="21"/>
      <c r="E3" s="53">
        <v>6</v>
      </c>
      <c r="F3" s="26" t="s">
        <v>153</v>
      </c>
    </row>
    <row r="4" spans="1:6" ht="17.25" customHeight="1" x14ac:dyDescent="0.3">
      <c r="A4" s="173"/>
      <c r="B4" s="174"/>
      <c r="C4" s="13" t="s">
        <v>76</v>
      </c>
      <c r="D4" s="18"/>
      <c r="E4" s="54">
        <v>6</v>
      </c>
      <c r="F4" s="55"/>
    </row>
    <row r="5" spans="1:6" ht="30.65" customHeight="1" x14ac:dyDescent="0.3">
      <c r="A5" s="214"/>
      <c r="B5" s="214"/>
      <c r="C5" s="214"/>
      <c r="D5" s="214"/>
      <c r="E5" s="214"/>
      <c r="F5" s="214"/>
    </row>
    <row r="6" spans="1:6" ht="17.25" customHeight="1" x14ac:dyDescent="0.3">
      <c r="A6" s="204" t="s">
        <v>6</v>
      </c>
      <c r="B6" s="141" t="s">
        <v>7</v>
      </c>
      <c r="C6" s="206" t="s">
        <v>8</v>
      </c>
      <c r="D6" s="208" t="s">
        <v>9</v>
      </c>
      <c r="E6" s="209"/>
      <c r="F6" s="210" t="s">
        <v>91</v>
      </c>
    </row>
    <row r="7" spans="1:6" ht="46.75" customHeight="1" x14ac:dyDescent="0.3">
      <c r="A7" s="205"/>
      <c r="B7" s="142"/>
      <c r="C7" s="207"/>
      <c r="D7" s="25" t="s">
        <v>11</v>
      </c>
      <c r="E7" s="2" t="s">
        <v>92</v>
      </c>
      <c r="F7" s="211"/>
    </row>
    <row r="8" spans="1:6" ht="26" x14ac:dyDescent="0.3">
      <c r="A8" s="6">
        <v>102</v>
      </c>
      <c r="B8" s="80" t="s">
        <v>163</v>
      </c>
      <c r="C8" s="27" t="s">
        <v>152</v>
      </c>
      <c r="D8" s="21"/>
      <c r="E8" s="7">
        <v>550</v>
      </c>
      <c r="F8" s="26" t="s">
        <v>93</v>
      </c>
    </row>
    <row r="9" spans="1:6" ht="17.25" customHeight="1" x14ac:dyDescent="0.3">
      <c r="A9" s="173"/>
      <c r="B9" s="174"/>
      <c r="C9" s="13" t="s">
        <v>139</v>
      </c>
      <c r="D9" s="18"/>
      <c r="E9" s="15">
        <v>550</v>
      </c>
      <c r="F9" s="19"/>
    </row>
    <row r="10" spans="1:6" ht="30.75" customHeight="1" x14ac:dyDescent="0.3">
      <c r="A10" s="88"/>
      <c r="B10" s="88"/>
      <c r="C10" s="88"/>
      <c r="D10" s="88"/>
      <c r="E10" s="88"/>
      <c r="F10" s="88"/>
    </row>
    <row r="11" spans="1:6" ht="30.75" customHeight="1" x14ac:dyDescent="0.3">
      <c r="A11" s="204" t="s">
        <v>6</v>
      </c>
      <c r="B11" s="141" t="s">
        <v>140</v>
      </c>
      <c r="C11" s="206" t="s">
        <v>8</v>
      </c>
      <c r="D11" s="208" t="s">
        <v>9</v>
      </c>
      <c r="E11" s="209"/>
      <c r="F11" s="210" t="s">
        <v>91</v>
      </c>
    </row>
    <row r="12" spans="1:6" ht="30.75" customHeight="1" x14ac:dyDescent="0.3">
      <c r="A12" s="205"/>
      <c r="B12" s="142"/>
      <c r="C12" s="207"/>
      <c r="D12" s="25" t="s">
        <v>11</v>
      </c>
      <c r="E12" s="2" t="s">
        <v>92</v>
      </c>
      <c r="F12" s="211"/>
    </row>
    <row r="13" spans="1:6" ht="30.75" customHeight="1" x14ac:dyDescent="0.3">
      <c r="A13" s="47" t="s">
        <v>133</v>
      </c>
      <c r="B13" s="80" t="s">
        <v>162</v>
      </c>
      <c r="C13" s="27" t="s">
        <v>121</v>
      </c>
      <c r="D13" s="21"/>
      <c r="E13" s="7">
        <f>80.9102*2</f>
        <v>161.82040000000001</v>
      </c>
      <c r="F13" s="26" t="s">
        <v>93</v>
      </c>
    </row>
    <row r="14" spans="1:6" ht="30.75" customHeight="1" x14ac:dyDescent="0.3">
      <c r="A14" s="173"/>
      <c r="B14" s="174"/>
      <c r="C14" s="13" t="s">
        <v>121</v>
      </c>
      <c r="D14" s="18"/>
      <c r="E14" s="15">
        <f>SUM(E13)</f>
        <v>161.82040000000001</v>
      </c>
      <c r="F14" s="19"/>
    </row>
    <row r="15" spans="1:6" ht="30.75" customHeight="1" x14ac:dyDescent="0.3">
      <c r="A15" s="30"/>
      <c r="B15" s="30"/>
      <c r="C15" s="30"/>
      <c r="D15" s="30"/>
      <c r="E15" s="30"/>
      <c r="F15" s="30"/>
    </row>
    <row r="16" spans="1:6" ht="19" customHeight="1" x14ac:dyDescent="0.3">
      <c r="A16" s="180" t="s">
        <v>164</v>
      </c>
      <c r="B16" s="180"/>
      <c r="C16" s="180"/>
      <c r="D16" s="181"/>
      <c r="E16" s="48">
        <f>'Table 5'!E7+'Table 5'!E13+'Table 5'!E24+'Table 5'!E29+'Table 6'!E4+'Table 6'!E9+'Table 6'!E14</f>
        <v>1313.8204000000001</v>
      </c>
      <c r="F16" s="28" t="s">
        <v>96</v>
      </c>
    </row>
    <row r="17" spans="1:7" ht="20.5" customHeight="1" x14ac:dyDescent="0.3">
      <c r="A17" s="149"/>
      <c r="B17" s="149"/>
      <c r="C17" s="149"/>
      <c r="D17" s="149"/>
      <c r="E17" s="149"/>
      <c r="F17" s="149"/>
      <c r="G17" s="149"/>
    </row>
    <row r="18" spans="1:7" ht="20.149999999999999" customHeight="1" x14ac:dyDescent="0.3">
      <c r="A18" s="179"/>
      <c r="B18" s="179"/>
      <c r="C18" s="179"/>
      <c r="D18" s="179"/>
      <c r="E18" s="179"/>
      <c r="F18" s="179"/>
      <c r="G18" s="179"/>
    </row>
    <row r="19" spans="1:7" ht="17.25" customHeight="1" x14ac:dyDescent="0.3">
      <c r="A19" s="220" t="s">
        <v>165</v>
      </c>
      <c r="B19" s="149"/>
      <c r="C19" s="149"/>
      <c r="D19" s="149"/>
      <c r="E19" s="149"/>
      <c r="F19" s="149"/>
      <c r="G19" s="149"/>
    </row>
    <row r="20" spans="1:7" ht="34.5" customHeight="1" x14ac:dyDescent="0.3">
      <c r="A20" s="179" t="s">
        <v>97</v>
      </c>
      <c r="B20" s="179"/>
      <c r="C20" s="179"/>
      <c r="D20" s="179"/>
      <c r="E20" s="179"/>
      <c r="F20" s="179"/>
      <c r="G20" s="179"/>
    </row>
    <row r="21" spans="1:7" ht="38.15" customHeight="1" x14ac:dyDescent="0.3">
      <c r="A21" s="179" t="s">
        <v>98</v>
      </c>
      <c r="B21" s="179"/>
      <c r="C21" s="179"/>
      <c r="D21" s="179"/>
      <c r="E21" s="179"/>
      <c r="F21" s="179"/>
      <c r="G21" s="179"/>
    </row>
    <row r="22" spans="1:7" ht="38.15" customHeight="1" x14ac:dyDescent="0.3">
      <c r="A22" s="179" t="s">
        <v>99</v>
      </c>
      <c r="B22" s="179"/>
      <c r="C22" s="179"/>
      <c r="D22" s="179"/>
      <c r="E22" s="179"/>
      <c r="F22" s="179"/>
      <c r="G22" s="179"/>
    </row>
    <row r="23" spans="1:7" ht="16.5" customHeight="1" x14ac:dyDescent="0.3">
      <c r="A23" s="221"/>
      <c r="B23" s="221"/>
      <c r="C23" s="221"/>
      <c r="D23" s="221"/>
      <c r="E23" s="221"/>
      <c r="F23" s="221"/>
      <c r="G23" s="221"/>
    </row>
    <row r="24" spans="1:7" ht="16.5" customHeight="1" x14ac:dyDescent="0.3">
      <c r="A24" s="218" t="s">
        <v>166</v>
      </c>
      <c r="B24" s="219"/>
      <c r="C24" s="219"/>
      <c r="D24" s="219"/>
      <c r="E24" s="219"/>
      <c r="F24" s="219"/>
      <c r="G24" s="219"/>
    </row>
    <row r="25" spans="1:7" ht="16.5" customHeight="1" x14ac:dyDescent="0.3">
      <c r="A25" s="217" t="s">
        <v>100</v>
      </c>
      <c r="B25" s="217"/>
      <c r="C25" s="217"/>
      <c r="D25" s="217"/>
      <c r="E25" s="217"/>
      <c r="F25" s="217"/>
      <c r="G25" s="217"/>
    </row>
    <row r="26" spans="1:7" ht="33" customHeight="1" x14ac:dyDescent="0.3">
      <c r="A26" s="179" t="s">
        <v>101</v>
      </c>
      <c r="B26" s="179"/>
      <c r="C26" s="179"/>
      <c r="D26" s="179"/>
      <c r="E26" s="179"/>
      <c r="F26" s="179"/>
      <c r="G26" s="179"/>
    </row>
    <row r="27" spans="1:7" ht="33" customHeight="1" x14ac:dyDescent="0.3">
      <c r="A27" s="179" t="s">
        <v>102</v>
      </c>
      <c r="B27" s="179"/>
      <c r="C27" s="179"/>
      <c r="D27" s="179"/>
      <c r="E27" s="179"/>
      <c r="F27" s="179"/>
      <c r="G27" s="179"/>
    </row>
    <row r="28" spans="1:7" ht="33" customHeight="1" x14ac:dyDescent="0.3">
      <c r="A28" s="179" t="s">
        <v>103</v>
      </c>
      <c r="B28" s="179"/>
      <c r="C28" s="179"/>
      <c r="D28" s="179"/>
      <c r="E28" s="179"/>
      <c r="F28" s="179"/>
      <c r="G28" s="179"/>
    </row>
    <row r="29" spans="1:7" ht="33" customHeight="1" x14ac:dyDescent="0.3">
      <c r="A29" s="216" t="s">
        <v>167</v>
      </c>
      <c r="B29" s="179"/>
      <c r="C29" s="179"/>
      <c r="D29" s="179"/>
      <c r="E29" s="179"/>
      <c r="F29" s="179"/>
      <c r="G29" s="179"/>
    </row>
    <row r="30" spans="1:7" ht="33" customHeight="1" x14ac:dyDescent="0.3">
      <c r="A30" s="179" t="s">
        <v>104</v>
      </c>
      <c r="B30" s="179"/>
      <c r="C30" s="179"/>
      <c r="D30" s="179"/>
      <c r="E30" s="179"/>
      <c r="F30" s="179"/>
      <c r="G30" s="179"/>
    </row>
    <row r="31" spans="1:7" ht="16.5" customHeight="1" x14ac:dyDescent="0.3">
      <c r="A31" s="217" t="s">
        <v>105</v>
      </c>
      <c r="B31" s="217"/>
      <c r="C31" s="217"/>
      <c r="D31" s="217"/>
      <c r="E31" s="217"/>
      <c r="F31" s="217"/>
      <c r="G31" s="217"/>
    </row>
    <row r="32" spans="1:7" ht="102" customHeight="1" x14ac:dyDescent="0.3">
      <c r="A32" s="179" t="s">
        <v>106</v>
      </c>
      <c r="B32" s="179"/>
      <c r="C32" s="179"/>
      <c r="D32" s="179"/>
      <c r="E32" s="179"/>
      <c r="F32" s="179"/>
      <c r="G32" s="179"/>
    </row>
    <row r="33" ht="1" customHeight="1" x14ac:dyDescent="0.3"/>
  </sheetData>
  <mergeCells count="37">
    <mergeCell ref="A1:A2"/>
    <mergeCell ref="B1:B2"/>
    <mergeCell ref="C1:C2"/>
    <mergeCell ref="D1:E1"/>
    <mergeCell ref="F1:F2"/>
    <mergeCell ref="A4:B4"/>
    <mergeCell ref="A5:F5"/>
    <mergeCell ref="A6:A7"/>
    <mergeCell ref="B6:B7"/>
    <mergeCell ref="C6:C7"/>
    <mergeCell ref="D6:E6"/>
    <mergeCell ref="F6:F7"/>
    <mergeCell ref="A9:B9"/>
    <mergeCell ref="A10:F10"/>
    <mergeCell ref="A16:D16"/>
    <mergeCell ref="A17:G17"/>
    <mergeCell ref="A18:G18"/>
    <mergeCell ref="A11:A12"/>
    <mergeCell ref="B11:B12"/>
    <mergeCell ref="C11:C12"/>
    <mergeCell ref="D11:E11"/>
    <mergeCell ref="F11:F12"/>
    <mergeCell ref="A14:B14"/>
    <mergeCell ref="A19:G19"/>
    <mergeCell ref="A20:G20"/>
    <mergeCell ref="A21:G21"/>
    <mergeCell ref="A22:G22"/>
    <mergeCell ref="A23:G23"/>
    <mergeCell ref="A29:G29"/>
    <mergeCell ref="A30:G30"/>
    <mergeCell ref="A31:G31"/>
    <mergeCell ref="A32:G32"/>
    <mergeCell ref="A24:G24"/>
    <mergeCell ref="A25:G25"/>
    <mergeCell ref="A26:G26"/>
    <mergeCell ref="A27:G27"/>
    <mergeCell ref="A28:G28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9e8f4fe-3108-4274-9d81-caf4088cda99" xsi:nil="true"/>
    <lcf76f155ced4ddcb4097134ff3c332f xmlns="ff55c6b5-af3e-4f09-a76c-9a296f60245f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F55ABF2B758B4E8A8AC0A410951035" ma:contentTypeVersion="13" ma:contentTypeDescription="Crée un document." ma:contentTypeScope="" ma:versionID="1470b6b482300792c52db0f6beb6b6f4">
  <xsd:schema xmlns:xsd="http://www.w3.org/2001/XMLSchema" xmlns:xs="http://www.w3.org/2001/XMLSchema" xmlns:p="http://schemas.microsoft.com/office/2006/metadata/properties" xmlns:ns2="ff55c6b5-af3e-4f09-a76c-9a296f60245f" xmlns:ns3="79e8f4fe-3108-4274-9d81-caf4088cda99" targetNamespace="http://schemas.microsoft.com/office/2006/metadata/properties" ma:root="true" ma:fieldsID="a13f630b8983237f4419ffb9b4cbf340" ns2:_="" ns3:_="">
    <xsd:import namespace="ff55c6b5-af3e-4f09-a76c-9a296f60245f"/>
    <xsd:import namespace="79e8f4fe-3108-4274-9d81-caf4088cda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55c6b5-af3e-4f09-a76c-9a296f6024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df3a286d-4e55-42f5-a8cf-785baae8fdf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e8f4fe-3108-4274-9d81-caf4088cda99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71bd57c6-01a4-4a2e-a0ff-6a35ea6d5357}" ma:internalName="TaxCatchAll" ma:showField="CatchAllData" ma:web="79e8f4fe-3108-4274-9d81-caf4088cda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D89A943-B5EF-49F4-AE07-06ED24766176}">
  <ds:schemaRefs>
    <ds:schemaRef ds:uri="http://schemas.microsoft.com/office/2006/metadata/properties"/>
    <ds:schemaRef ds:uri="http://schemas.microsoft.com/office/infopath/2007/PartnerControls"/>
    <ds:schemaRef ds:uri="79e8f4fe-3108-4274-9d81-caf4088cda99"/>
    <ds:schemaRef ds:uri="ff55c6b5-af3e-4f09-a76c-9a296f60245f"/>
  </ds:schemaRefs>
</ds:datastoreItem>
</file>

<file path=customXml/itemProps2.xml><?xml version="1.0" encoding="utf-8"?>
<ds:datastoreItem xmlns:ds="http://schemas.openxmlformats.org/officeDocument/2006/customXml" ds:itemID="{403CD317-A789-4EF5-AFC3-BFE0391E76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f55c6b5-af3e-4f09-a76c-9a296f60245f"/>
    <ds:schemaRef ds:uri="79e8f4fe-3108-4274-9d81-caf4088cda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AB70716-5120-4EBA-AC74-CE6E813256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Table 1</vt:lpstr>
      <vt:lpstr>Table 2</vt:lpstr>
      <vt:lpstr>Table 3</vt:lpstr>
      <vt:lpstr>Table 4</vt:lpstr>
      <vt:lpstr>Table 5</vt:lpstr>
      <vt:lpstr>Table 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MOUYOKI MOUKONO Rheine Gallia</dc:creator>
  <cp:keywords/>
  <dc:description/>
  <cp:lastModifiedBy>BODE Aboudermane</cp:lastModifiedBy>
  <cp:revision/>
  <dcterms:created xsi:type="dcterms:W3CDTF">2025-01-27T09:50:19Z</dcterms:created>
  <dcterms:modified xsi:type="dcterms:W3CDTF">2026-01-20T14:10:55Z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2020-10-30T00:00:00Z</vt:filetime>
  </property>
  <property fmtid="{D5CDD505-2E9C-101B-9397-08002B2CF9AE}" pid="3" name="Creator">
    <vt:lpwstr>Microsoft® Word pour Office 365</vt:lpwstr>
  </property>
  <property fmtid="{D5CDD505-2E9C-101B-9397-08002B2CF9AE}" pid="4" name="LastSaved">
    <vt:filetime>2025-01-27T00:00:00Z</vt:filetime>
  </property>
  <property fmtid="{D5CDD505-2E9C-101B-9397-08002B2CF9AE}" pid="5" name="Producer">
    <vt:lpwstr>Microsoft® Word pour Office 365</vt:lpwstr>
  </property>
  <property fmtid="{D5CDD505-2E9C-101B-9397-08002B2CF9AE}" pid="6" name="ContentTypeId">
    <vt:lpwstr>0x010100E3F55ABF2B758B4E8A8AC0A410951035</vt:lpwstr>
  </property>
  <property fmtid="{D5CDD505-2E9C-101B-9397-08002B2CF9AE}" pid="7" name="MediaServiceImageTags">
    <vt:lpwstr/>
  </property>
</Properties>
</file>